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" windowWidth="19020" windowHeight="12585" tabRatio="682" activeTab="1"/>
  </bookViews>
  <sheets>
    <sheet name="Definitions" sheetId="1" r:id="rId1"/>
    <sheet name="Data" sheetId="2" r:id="rId2"/>
  </sheets>
  <definedNames>
    <definedName name="_xlnm.Print_Area" localSheetId="1">'Data'!$A$1:$R$21</definedName>
    <definedName name="_xlnm.Print_Area" localSheetId="0">'Definitions'!$A$1:$E$19</definedName>
  </definedNames>
  <calcPr calcId="145621"/>
</workbook>
</file>

<file path=xl/sharedStrings.xml><?xml version="1.0" encoding="utf-8"?>
<sst xmlns="http://schemas.openxmlformats.org/spreadsheetml/2006/main" count="121" uniqueCount="106">
  <si>
    <t>S#</t>
  </si>
  <si>
    <t>Metric</t>
  </si>
  <si>
    <t>Description</t>
  </si>
  <si>
    <t>Actual Cost</t>
  </si>
  <si>
    <t>Earned Value</t>
  </si>
  <si>
    <t>Planned Value</t>
  </si>
  <si>
    <t>Cost Performance Index</t>
  </si>
  <si>
    <t>Cost Variance</t>
  </si>
  <si>
    <t>Schedule Variance</t>
  </si>
  <si>
    <t>Schedule Performance Index</t>
  </si>
  <si>
    <t>BAC</t>
  </si>
  <si>
    <t>AC</t>
  </si>
  <si>
    <t>EV</t>
  </si>
  <si>
    <t>PV</t>
  </si>
  <si>
    <t>EAC</t>
  </si>
  <si>
    <t>ETC</t>
  </si>
  <si>
    <t>CPI</t>
  </si>
  <si>
    <t>VAC</t>
  </si>
  <si>
    <t>CV</t>
  </si>
  <si>
    <t>SV</t>
  </si>
  <si>
    <t>SPI</t>
  </si>
  <si>
    <t>Item Description</t>
  </si>
  <si>
    <t>A</t>
  </si>
  <si>
    <t>A.1</t>
  </si>
  <si>
    <t>A.1.1</t>
  </si>
  <si>
    <t>A.1.2</t>
  </si>
  <si>
    <t>A.1.n</t>
  </si>
  <si>
    <t>A.2</t>
  </si>
  <si>
    <t>A.2.1</t>
  </si>
  <si>
    <t>A.2.2</t>
  </si>
  <si>
    <t>A.2.n</t>
  </si>
  <si>
    <t>B</t>
  </si>
  <si>
    <t>B.1</t>
  </si>
  <si>
    <t>B.1.1</t>
  </si>
  <si>
    <t>B.1.2</t>
  </si>
  <si>
    <t>B.1.n</t>
  </si>
  <si>
    <t>B.2</t>
  </si>
  <si>
    <t>B.2.1</t>
  </si>
  <si>
    <t>B.2.2</t>
  </si>
  <si>
    <t>B.2.n</t>
  </si>
  <si>
    <t>Status</t>
  </si>
  <si>
    <t>&lt;0.65</t>
  </si>
  <si>
    <t>Budget</t>
  </si>
  <si>
    <t>Earned</t>
  </si>
  <si>
    <t>Overall
BAC ($)</t>
  </si>
  <si>
    <t>AC ($)</t>
  </si>
  <si>
    <t>EV ($)</t>
  </si>
  <si>
    <t>PV ($)</t>
  </si>
  <si>
    <t>Cost</t>
  </si>
  <si>
    <t>Schedule</t>
  </si>
  <si>
    <t>CV ($)</t>
  </si>
  <si>
    <t>CV (%)</t>
  </si>
  <si>
    <t>SV ($)</t>
  </si>
  <si>
    <t>SV (%)</t>
  </si>
  <si>
    <t>Actual</t>
  </si>
  <si>
    <t>Performance Index</t>
  </si>
  <si>
    <t>Forecast</t>
  </si>
  <si>
    <t>Average Index</t>
  </si>
  <si>
    <t>Project Performance Report</t>
  </si>
  <si>
    <t>VAC (%)</t>
  </si>
  <si>
    <t>VAC ($)</t>
  </si>
  <si>
    <t>GREEN = On track</t>
  </si>
  <si>
    <t>YELLOW = Slightly behind schedule/budget</t>
  </si>
  <si>
    <t>RED = Needs immediate attention</t>
  </si>
  <si>
    <t>Cost efficiency ratio</t>
  </si>
  <si>
    <t>Status color key:</t>
  </si>
  <si>
    <t>Average of CPI and SPI</t>
  </si>
  <si>
    <t>EV-AC</t>
  </si>
  <si>
    <t>EV/AC</t>
  </si>
  <si>
    <t>EV-PV</t>
  </si>
  <si>
    <t>EV/PV</t>
  </si>
  <si>
    <t>EAC-AC</t>
  </si>
  <si>
    <t>BAC/CPI</t>
  </si>
  <si>
    <t>BAC-EAC</t>
  </si>
  <si>
    <t>(CPI+SPI)/2</t>
  </si>
  <si>
    <t>Estimate at Completion</t>
  </si>
  <si>
    <t>Variance at Completion</t>
  </si>
  <si>
    <t>Budget at Completion</t>
  </si>
  <si>
    <t>Estimate to Completion</t>
  </si>
  <si>
    <t>Schedule efficiency ratio</t>
  </si>
  <si>
    <t>Expected additional cost needed</t>
  </si>
  <si>
    <t>Expected total cost</t>
  </si>
  <si>
    <t>Estimated cost overrun at end of project</t>
  </si>
  <si>
    <t>n/a</t>
  </si>
  <si>
    <t>Baseline project cost</t>
  </si>
  <si>
    <t>Physical work scheduled for completion during a given period</t>
  </si>
  <si>
    <r>
      <t>³</t>
    </r>
    <r>
      <rPr>
        <sz val="10"/>
        <rFont val="Arial"/>
        <family val="2"/>
      </rPr>
      <t>1.0</t>
    </r>
  </si>
  <si>
    <r>
      <t>³</t>
    </r>
    <r>
      <rPr>
        <sz val="10"/>
        <rFont val="Arial"/>
        <family val="2"/>
      </rPr>
      <t xml:space="preserve">0.85 but </t>
    </r>
    <r>
      <rPr>
        <sz val="10"/>
        <rFont val="Symbol"/>
        <family val="1"/>
      </rPr>
      <t>&lt;</t>
    </r>
    <r>
      <rPr>
        <sz val="10"/>
        <rFont val="Arial"/>
        <family val="2"/>
      </rPr>
      <t>1.0</t>
    </r>
  </si>
  <si>
    <r>
      <t>³</t>
    </r>
    <r>
      <rPr>
        <sz val="10"/>
        <rFont val="Arial"/>
        <family val="2"/>
      </rPr>
      <t xml:space="preserve">0.65 but </t>
    </r>
    <r>
      <rPr>
        <sz val="10"/>
        <rFont val="Symbol"/>
        <family val="1"/>
      </rPr>
      <t>&lt;</t>
    </r>
    <r>
      <rPr>
        <sz val="10"/>
        <rFont val="Arial"/>
        <family val="2"/>
      </rPr>
      <t>0.85</t>
    </r>
  </si>
  <si>
    <t>BLACK = Needs to be killed or restored</t>
  </si>
  <si>
    <t>Physical work completed during a given period</t>
  </si>
  <si>
    <t>Total costs incurred in completing work during a given period</t>
  </si>
  <si>
    <t>Formula/Value</t>
  </si>
  <si>
    <t>Schedule slipped during a given period</t>
  </si>
  <si>
    <t>Cost overrun during a given period</t>
  </si>
  <si>
    <t>Abbrev.</t>
  </si>
  <si>
    <t>&lt;Program A&gt;</t>
  </si>
  <si>
    <t>&lt;Project 2&gt;</t>
  </si>
  <si>
    <t>&lt;Project 1&gt;</t>
  </si>
  <si>
    <t>&lt;Deliverable 1&gt;</t>
  </si>
  <si>
    <t>&lt;Deliverable 2&gt;</t>
  </si>
  <si>
    <t>&lt;Deliverable n&gt;</t>
  </si>
  <si>
    <t>&lt;Program B&gt;</t>
  </si>
  <si>
    <t>&lt;Project X&gt;</t>
  </si>
  <si>
    <t>&lt;Project Y&gt;</t>
  </si>
  <si>
    <t>Project Performance Metric Definitions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</si>
</sst>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Symbol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/>
      <bottom/>
    </border>
    <border>
      <left/>
      <right style="thin"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/>
      <bottom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/>
      <right style="thin">
        <color indexed="55"/>
      </right>
      <top style="thin"/>
      <bottom/>
    </border>
    <border>
      <left/>
      <right/>
      <top style="thin">
        <color indexed="9"/>
      </top>
      <bottom/>
    </border>
    <border>
      <left style="thin"/>
      <right style="thin">
        <color indexed="9"/>
      </right>
      <top style="thin">
        <color indexed="9"/>
      </top>
      <bottom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/>
      <bottom style="thin">
        <color indexed="55"/>
      </bottom>
    </border>
    <border>
      <left/>
      <right style="thin">
        <color indexed="8"/>
      </right>
      <top/>
      <bottom/>
    </border>
    <border>
      <left style="thin"/>
      <right style="thin"/>
      <top style="thin">
        <color indexed="55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55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/>
      <top style="thin">
        <color indexed="55"/>
      </top>
      <bottom style="thin">
        <color indexed="55"/>
      </bottom>
    </border>
    <border>
      <left style="medium">
        <color indexed="8"/>
      </left>
      <right style="thin"/>
      <top style="thin">
        <color indexed="55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55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 style="thin"/>
      <right style="thin">
        <color indexed="8"/>
      </right>
      <top style="thin">
        <color indexed="8"/>
      </top>
      <bottom style="thin">
        <color indexed="55"/>
      </bottom>
    </border>
    <border>
      <left/>
      <right/>
      <top/>
      <bottom style="thin">
        <color indexed="8"/>
      </bottom>
    </border>
    <border>
      <left style="thin">
        <color indexed="9"/>
      </left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 wrapText="1"/>
    </xf>
    <xf numFmtId="164" fontId="3" fillId="2" borderId="1" xfId="0" applyNumberFormat="1" applyFont="1" applyFill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164" fontId="3" fillId="2" borderId="2" xfId="0" applyNumberFormat="1" applyFont="1" applyFill="1" applyBorder="1"/>
    <xf numFmtId="164" fontId="3" fillId="2" borderId="4" xfId="0" applyNumberFormat="1" applyFont="1" applyFill="1" applyBorder="1"/>
    <xf numFmtId="0" fontId="3" fillId="3" borderId="4" xfId="0" applyFont="1" applyFill="1" applyBorder="1"/>
    <xf numFmtId="164" fontId="3" fillId="3" borderId="4" xfId="0" applyNumberFormat="1" applyFont="1" applyFill="1" applyBorder="1"/>
    <xf numFmtId="0" fontId="2" fillId="0" borderId="0" xfId="0" applyFont="1"/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/>
    <xf numFmtId="2" fontId="3" fillId="3" borderId="4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indent="2"/>
    </xf>
    <xf numFmtId="164" fontId="0" fillId="4" borderId="1" xfId="0" applyNumberFormat="1" applyFill="1" applyBorder="1"/>
    <xf numFmtId="9" fontId="0" fillId="4" borderId="1" xfId="0" applyNumberFormat="1" applyFill="1" applyBorder="1"/>
    <xf numFmtId="2" fontId="0" fillId="4" borderId="1" xfId="0" applyNumberFormat="1" applyFill="1" applyBorder="1"/>
    <xf numFmtId="164" fontId="3" fillId="2" borderId="8" xfId="0" applyNumberFormat="1" applyFont="1" applyFill="1" applyBorder="1"/>
    <xf numFmtId="0" fontId="2" fillId="5" borderId="9" xfId="0" applyFont="1" applyFill="1" applyBorder="1"/>
    <xf numFmtId="164" fontId="2" fillId="5" borderId="9" xfId="0" applyNumberFormat="1" applyFont="1" applyFill="1" applyBorder="1"/>
    <xf numFmtId="9" fontId="2" fillId="5" borderId="9" xfId="0" applyNumberFormat="1" applyFont="1" applyFill="1" applyBorder="1"/>
    <xf numFmtId="2" fontId="2" fillId="5" borderId="9" xfId="0" applyNumberFormat="1" applyFont="1" applyFill="1" applyBorder="1"/>
    <xf numFmtId="164" fontId="3" fillId="2" borderId="9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left" indent="2"/>
    </xf>
    <xf numFmtId="164" fontId="0" fillId="4" borderId="2" xfId="0" applyNumberFormat="1" applyFill="1" applyBorder="1"/>
    <xf numFmtId="9" fontId="0" fillId="4" borderId="2" xfId="0" applyNumberFormat="1" applyFill="1" applyBorder="1"/>
    <xf numFmtId="2" fontId="0" fillId="4" borderId="2" xfId="0" applyNumberFormat="1" applyFill="1" applyBorder="1"/>
    <xf numFmtId="0" fontId="0" fillId="0" borderId="10" xfId="0" applyFill="1" applyBorder="1"/>
    <xf numFmtId="164" fontId="0" fillId="4" borderId="3" xfId="0" applyNumberFormat="1" applyFill="1" applyBorder="1"/>
    <xf numFmtId="9" fontId="0" fillId="4" borderId="3" xfId="0" applyNumberFormat="1" applyFill="1" applyBorder="1"/>
    <xf numFmtId="2" fontId="0" fillId="4" borderId="3" xfId="0" applyNumberFormat="1" applyFill="1" applyBorder="1"/>
    <xf numFmtId="164" fontId="3" fillId="2" borderId="11" xfId="0" applyNumberFormat="1" applyFont="1" applyFill="1" applyBorder="1"/>
    <xf numFmtId="0" fontId="2" fillId="5" borderId="8" xfId="0" applyFont="1" applyFill="1" applyBorder="1"/>
    <xf numFmtId="0" fontId="2" fillId="5" borderId="8" xfId="0" applyFont="1" applyFill="1" applyBorder="1" applyAlignment="1">
      <alignment horizontal="left" indent="1"/>
    </xf>
    <xf numFmtId="164" fontId="2" fillId="5" borderId="8" xfId="0" applyNumberFormat="1" applyFont="1" applyFill="1" applyBorder="1"/>
    <xf numFmtId="9" fontId="2" fillId="5" borderId="8" xfId="0" applyNumberFormat="1" applyFont="1" applyFill="1" applyBorder="1"/>
    <xf numFmtId="2" fontId="2" fillId="5" borderId="8" xfId="0" applyNumberFormat="1" applyFont="1" applyFill="1" applyBorder="1"/>
    <xf numFmtId="164" fontId="3" fillId="2" borderId="6" xfId="0" applyNumberFormat="1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3" fillId="3" borderId="17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3" fillId="6" borderId="21" xfId="0" applyFont="1" applyFill="1" applyBorder="1" applyAlignment="1">
      <alignment horizontal="center"/>
    </xf>
    <xf numFmtId="164" fontId="3" fillId="2" borderId="22" xfId="0" applyNumberFormat="1" applyFont="1" applyFill="1" applyBorder="1"/>
    <xf numFmtId="164" fontId="3" fillId="2" borderId="23" xfId="0" applyNumberFormat="1" applyFont="1" applyFill="1" applyBorder="1"/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8"/>
        <condense val="0"/>
        <extend val="0"/>
      </font>
      <fill>
        <patternFill>
          <bgColor indexed="13"/>
        </patternFill>
      </fill>
      <border/>
    </dxf>
    <dxf>
      <font>
        <b/>
        <i val="0"/>
        <color indexed="8"/>
        <condense val="0"/>
        <extend val="0"/>
      </font>
      <fill>
        <patternFill>
          <bgColor indexed="50"/>
        </patternFill>
      </fill>
      <border/>
    </dxf>
    <dxf>
      <font>
        <color indexed="10"/>
        <condense val="0"/>
        <extend val="0"/>
      </font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6"/>
        <condense val="0"/>
        <extend val="0"/>
      </font>
      <fill>
        <patternFill>
          <bgColor indexed="13"/>
        </patternFill>
      </fill>
      <border/>
    </dxf>
    <dxf>
      <font>
        <b/>
        <i val="0"/>
        <color indexed="43"/>
        <condense val="0"/>
        <extend val="0"/>
      </font>
      <fill>
        <patternFill>
          <bgColor indexed="5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39"/>
  <sheetViews>
    <sheetView workbookViewId="0" topLeftCell="A1">
      <selection activeCell="A1" sqref="A1:E1"/>
    </sheetView>
  </sheetViews>
  <sheetFormatPr defaultColWidth="9.140625" defaultRowHeight="12.75"/>
  <cols>
    <col min="1" max="1" width="3.28125" style="6" customWidth="1"/>
    <col min="2" max="2" width="25.140625" style="0" bestFit="1" customWidth="1"/>
    <col min="3" max="3" width="9.140625" style="1" customWidth="1"/>
    <col min="4" max="4" width="51.57421875" style="0" customWidth="1"/>
    <col min="5" max="5" width="15.7109375" style="1" bestFit="1" customWidth="1"/>
  </cols>
  <sheetData>
    <row r="1" spans="1:5" ht="28.5" customHeight="1">
      <c r="A1" s="79" t="s">
        <v>105</v>
      </c>
      <c r="B1" s="79"/>
      <c r="C1" s="79"/>
      <c r="D1" s="79"/>
      <c r="E1" s="79"/>
    </row>
    <row r="2" spans="1:5" ht="12.75">
      <c r="A2" s="74" t="s">
        <v>0</v>
      </c>
      <c r="B2" s="75" t="s">
        <v>1</v>
      </c>
      <c r="C2" s="75" t="s">
        <v>95</v>
      </c>
      <c r="D2" s="75" t="s">
        <v>2</v>
      </c>
      <c r="E2" s="76" t="s">
        <v>92</v>
      </c>
    </row>
    <row r="3" spans="1:5" ht="12.75">
      <c r="A3" s="71">
        <v>1</v>
      </c>
      <c r="B3" s="62" t="s">
        <v>77</v>
      </c>
      <c r="C3" s="62" t="s">
        <v>10</v>
      </c>
      <c r="D3" s="62" t="s">
        <v>84</v>
      </c>
      <c r="E3" s="64"/>
    </row>
    <row r="4" spans="1:5" ht="12.75">
      <c r="A4" s="71">
        <v>2</v>
      </c>
      <c r="B4" s="62" t="s">
        <v>3</v>
      </c>
      <c r="C4" s="62" t="s">
        <v>11</v>
      </c>
      <c r="D4" s="62" t="s">
        <v>91</v>
      </c>
      <c r="E4" s="64"/>
    </row>
    <row r="5" spans="1:5" ht="12.75">
      <c r="A5" s="71">
        <v>3</v>
      </c>
      <c r="B5" s="62" t="s">
        <v>4</v>
      </c>
      <c r="C5" s="62" t="s">
        <v>12</v>
      </c>
      <c r="D5" s="62" t="s">
        <v>90</v>
      </c>
      <c r="E5" s="64"/>
    </row>
    <row r="6" spans="1:5" ht="12.75">
      <c r="A6" s="71">
        <v>4</v>
      </c>
      <c r="B6" s="62" t="s">
        <v>5</v>
      </c>
      <c r="C6" s="62" t="s">
        <v>13</v>
      </c>
      <c r="D6" s="62" t="s">
        <v>85</v>
      </c>
      <c r="E6" s="64"/>
    </row>
    <row r="7" spans="1:5" ht="12.75">
      <c r="A7" s="71">
        <v>5</v>
      </c>
      <c r="B7" s="62" t="s">
        <v>7</v>
      </c>
      <c r="C7" s="62" t="s">
        <v>18</v>
      </c>
      <c r="D7" s="62" t="s">
        <v>94</v>
      </c>
      <c r="E7" s="64" t="s">
        <v>67</v>
      </c>
    </row>
    <row r="8" spans="1:5" ht="12.75">
      <c r="A8" s="71">
        <v>6</v>
      </c>
      <c r="B8" s="62" t="s">
        <v>6</v>
      </c>
      <c r="C8" s="62" t="s">
        <v>16</v>
      </c>
      <c r="D8" s="62" t="s">
        <v>64</v>
      </c>
      <c r="E8" s="64" t="s">
        <v>68</v>
      </c>
    </row>
    <row r="9" spans="1:5" ht="12.75">
      <c r="A9" s="71">
        <v>7</v>
      </c>
      <c r="B9" s="62" t="s">
        <v>8</v>
      </c>
      <c r="C9" s="62" t="s">
        <v>19</v>
      </c>
      <c r="D9" s="62" t="s">
        <v>93</v>
      </c>
      <c r="E9" s="64" t="s">
        <v>69</v>
      </c>
    </row>
    <row r="10" spans="1:5" ht="12.75">
      <c r="A10" s="71">
        <v>8</v>
      </c>
      <c r="B10" s="62" t="s">
        <v>9</v>
      </c>
      <c r="C10" s="62" t="s">
        <v>20</v>
      </c>
      <c r="D10" s="62" t="s">
        <v>79</v>
      </c>
      <c r="E10" s="64" t="s">
        <v>70</v>
      </c>
    </row>
    <row r="11" spans="1:5" ht="12.75">
      <c r="A11" s="71">
        <v>9</v>
      </c>
      <c r="B11" s="62" t="s">
        <v>78</v>
      </c>
      <c r="C11" s="62" t="s">
        <v>15</v>
      </c>
      <c r="D11" s="62" t="s">
        <v>80</v>
      </c>
      <c r="E11" s="64" t="s">
        <v>71</v>
      </c>
    </row>
    <row r="12" spans="1:5" ht="12.75">
      <c r="A12" s="71">
        <v>10</v>
      </c>
      <c r="B12" s="62" t="s">
        <v>75</v>
      </c>
      <c r="C12" s="62" t="s">
        <v>14</v>
      </c>
      <c r="D12" s="62" t="s">
        <v>81</v>
      </c>
      <c r="E12" s="64" t="s">
        <v>72</v>
      </c>
    </row>
    <row r="13" spans="1:5" ht="12.75">
      <c r="A13" s="71">
        <v>11</v>
      </c>
      <c r="B13" s="62" t="s">
        <v>76</v>
      </c>
      <c r="C13" s="62" t="s">
        <v>17</v>
      </c>
      <c r="D13" s="62" t="s">
        <v>82</v>
      </c>
      <c r="E13" s="64" t="s">
        <v>73</v>
      </c>
    </row>
    <row r="14" spans="1:5" ht="12.75">
      <c r="A14" s="71">
        <v>12</v>
      </c>
      <c r="B14" s="62" t="s">
        <v>40</v>
      </c>
      <c r="C14" s="62" t="s">
        <v>83</v>
      </c>
      <c r="D14" s="62" t="s">
        <v>66</v>
      </c>
      <c r="E14" s="64" t="s">
        <v>74</v>
      </c>
    </row>
    <row r="15" spans="1:5" ht="12.75">
      <c r="A15" s="77"/>
      <c r="B15" s="62"/>
      <c r="C15" s="62"/>
      <c r="D15" s="63" t="s">
        <v>65</v>
      </c>
      <c r="E15" s="78"/>
    </row>
    <row r="16" spans="1:5" ht="12.75">
      <c r="A16" s="72"/>
      <c r="B16" s="62"/>
      <c r="C16" s="62"/>
      <c r="D16" s="68" t="s">
        <v>61</v>
      </c>
      <c r="E16" s="65" t="s">
        <v>86</v>
      </c>
    </row>
    <row r="17" spans="1:5" ht="12.75">
      <c r="A17" s="72"/>
      <c r="B17" s="62"/>
      <c r="C17" s="62"/>
      <c r="D17" s="69" t="s">
        <v>62</v>
      </c>
      <c r="E17" s="65" t="s">
        <v>87</v>
      </c>
    </row>
    <row r="18" spans="1:5" ht="12.75">
      <c r="A18" s="72"/>
      <c r="B18" s="62"/>
      <c r="C18" s="62"/>
      <c r="D18" s="69" t="s">
        <v>63</v>
      </c>
      <c r="E18" s="65" t="s">
        <v>88</v>
      </c>
    </row>
    <row r="19" spans="1:5" ht="12.75">
      <c r="A19" s="73"/>
      <c r="B19" s="66"/>
      <c r="C19" s="66"/>
      <c r="D19" s="70" t="s">
        <v>89</v>
      </c>
      <c r="E19" s="67" t="s">
        <v>41</v>
      </c>
    </row>
    <row r="22" spans="1:5" ht="12.75">
      <c r="A22" s="1"/>
      <c r="C22"/>
      <c r="E22"/>
    </row>
    <row r="23" spans="1:5" ht="12.75">
      <c r="A23" s="1"/>
      <c r="C23"/>
      <c r="E23"/>
    </row>
    <row r="24" spans="1:5" ht="12.75">
      <c r="A24" s="1"/>
      <c r="C24"/>
      <c r="E24"/>
    </row>
    <row r="25" spans="1:5" ht="12.75">
      <c r="A25" s="1"/>
      <c r="C25"/>
      <c r="E25"/>
    </row>
    <row r="26" spans="1:5" ht="12.75">
      <c r="A26" s="1"/>
      <c r="C26"/>
      <c r="E26"/>
    </row>
    <row r="27" spans="1:5" ht="12.75">
      <c r="A27" s="1"/>
      <c r="C27"/>
      <c r="E27"/>
    </row>
    <row r="28" spans="1:5" ht="12.75">
      <c r="A28" s="1"/>
      <c r="C28"/>
      <c r="E28"/>
    </row>
    <row r="29" spans="1:5" ht="12.75">
      <c r="A29" s="1"/>
      <c r="C29"/>
      <c r="E29"/>
    </row>
    <row r="30" spans="1:5" ht="12.75">
      <c r="A30" s="1"/>
      <c r="C30"/>
      <c r="E30"/>
    </row>
    <row r="31" spans="1:5" ht="12.75">
      <c r="A31" s="1"/>
      <c r="C31"/>
      <c r="E31"/>
    </row>
    <row r="32" spans="1:5" ht="12.75">
      <c r="A32" s="1"/>
      <c r="C32"/>
      <c r="E32"/>
    </row>
    <row r="33" spans="1:5" ht="12.75">
      <c r="A33" s="1"/>
      <c r="C33"/>
      <c r="E33"/>
    </row>
    <row r="34" spans="1:5" ht="12.75">
      <c r="A34" s="1"/>
      <c r="C34"/>
      <c r="E34"/>
    </row>
    <row r="35" spans="1:5" ht="12.75">
      <c r="A35" s="1"/>
      <c r="C35"/>
      <c r="E35"/>
    </row>
    <row r="36" spans="1:5" ht="12.75">
      <c r="A36" s="1"/>
      <c r="C36"/>
      <c r="E36"/>
    </row>
    <row r="37" spans="1:5" ht="12.75">
      <c r="A37" s="1"/>
      <c r="C37"/>
      <c r="E37"/>
    </row>
    <row r="38" spans="1:5" ht="12.75">
      <c r="A38" s="1"/>
      <c r="C38"/>
      <c r="E38"/>
    </row>
    <row r="39" spans="1:5" ht="12.75">
      <c r="A39" s="1"/>
      <c r="C39"/>
      <c r="E39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&amp;CPage &amp;P of &amp;N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R76"/>
  <sheetViews>
    <sheetView tabSelected="1" zoomScale="130" zoomScaleNormal="130" workbookViewId="0" topLeftCell="A1">
      <selection activeCell="W30" sqref="W30"/>
    </sheetView>
  </sheetViews>
  <sheetFormatPr defaultColWidth="9.140625" defaultRowHeight="12.75"/>
  <cols>
    <col min="1" max="1" width="5.57421875" style="0" bestFit="1" customWidth="1"/>
    <col min="2" max="2" width="19.00390625" style="0" customWidth="1"/>
    <col min="7" max="10" width="9.140625" style="3" customWidth="1"/>
    <col min="11" max="11" width="9.140625" style="2" customWidth="1"/>
    <col min="12" max="12" width="9.8515625" style="2" customWidth="1"/>
    <col min="13" max="16" width="9.140625" style="3" customWidth="1"/>
    <col min="17" max="17" width="9.140625" style="2" customWidth="1"/>
  </cols>
  <sheetData>
    <row r="1" spans="1:18" ht="28.5" customHeight="1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80"/>
      <c r="B2" s="81"/>
      <c r="C2" s="83" t="s">
        <v>42</v>
      </c>
      <c r="D2" s="83"/>
      <c r="E2" s="59" t="s">
        <v>43</v>
      </c>
      <c r="F2" s="59" t="s">
        <v>54</v>
      </c>
      <c r="G2" s="83" t="s">
        <v>48</v>
      </c>
      <c r="H2" s="83"/>
      <c r="I2" s="83" t="s">
        <v>49</v>
      </c>
      <c r="J2" s="83"/>
      <c r="K2" s="83" t="s">
        <v>55</v>
      </c>
      <c r="L2" s="83"/>
      <c r="M2" s="83" t="s">
        <v>56</v>
      </c>
      <c r="N2" s="83"/>
      <c r="O2" s="83"/>
      <c r="P2" s="83"/>
      <c r="Q2" s="58"/>
      <c r="R2" s="57"/>
    </row>
    <row r="3" spans="1:18" s="4" customFormat="1" ht="25.5">
      <c r="A3" s="56" t="s">
        <v>0</v>
      </c>
      <c r="B3" s="55" t="s">
        <v>21</v>
      </c>
      <c r="C3" s="51" t="s">
        <v>44</v>
      </c>
      <c r="D3" s="51" t="s">
        <v>47</v>
      </c>
      <c r="E3" s="54" t="s">
        <v>46</v>
      </c>
      <c r="F3" s="51" t="s">
        <v>45</v>
      </c>
      <c r="G3" s="50" t="s">
        <v>50</v>
      </c>
      <c r="H3" s="16" t="s">
        <v>51</v>
      </c>
      <c r="I3" s="15" t="s">
        <v>52</v>
      </c>
      <c r="J3" s="17" t="s">
        <v>53</v>
      </c>
      <c r="K3" s="18" t="s">
        <v>16</v>
      </c>
      <c r="L3" s="18" t="s">
        <v>20</v>
      </c>
      <c r="M3" s="17" t="s">
        <v>15</v>
      </c>
      <c r="N3" s="17" t="s">
        <v>14</v>
      </c>
      <c r="O3" s="17" t="s">
        <v>59</v>
      </c>
      <c r="P3" s="49" t="s">
        <v>60</v>
      </c>
      <c r="Q3" s="48" t="s">
        <v>57</v>
      </c>
      <c r="R3" s="47" t="s">
        <v>40</v>
      </c>
    </row>
    <row r="4" spans="1:18" s="14" customFormat="1" ht="12.75">
      <c r="A4" s="12" t="s">
        <v>22</v>
      </c>
      <c r="B4" s="12" t="s">
        <v>96</v>
      </c>
      <c r="C4" s="12">
        <f>SUM(C5,C9)</f>
        <v>489</v>
      </c>
      <c r="D4" s="12">
        <f>SUM(D5,D9)</f>
        <v>254</v>
      </c>
      <c r="E4" s="53">
        <f>SUM(E5,E9)</f>
        <v>225</v>
      </c>
      <c r="F4" s="52">
        <f>SUM(F5,F9)</f>
        <v>266</v>
      </c>
      <c r="G4" s="13">
        <f aca="true" t="shared" si="0" ref="G4:G21">E4-F4</f>
        <v>-41</v>
      </c>
      <c r="H4" s="19">
        <f>G4/D4</f>
        <v>-0.16141732283464566</v>
      </c>
      <c r="I4" s="13">
        <f aca="true" t="shared" si="1" ref="I4:I21">E4-D4</f>
        <v>-29</v>
      </c>
      <c r="J4" s="19">
        <f>I4/D4</f>
        <v>-0.1141732283464567</v>
      </c>
      <c r="K4" s="20">
        <f aca="true" t="shared" si="2" ref="K4:K21">E4/F4</f>
        <v>0.8458646616541353</v>
      </c>
      <c r="L4" s="20">
        <f aca="true" t="shared" si="3" ref="L4:L21">E4/D4</f>
        <v>0.8858267716535433</v>
      </c>
      <c r="M4" s="13">
        <f aca="true" t="shared" si="4" ref="M4:M21">N4-F4</f>
        <v>312.1066666666667</v>
      </c>
      <c r="N4" s="13">
        <f aca="true" t="shared" si="5" ref="N4:N21">C4/K4</f>
        <v>578.1066666666667</v>
      </c>
      <c r="O4" s="19">
        <f>P4/C4</f>
        <v>-0.18222222222222226</v>
      </c>
      <c r="P4" s="13">
        <f aca="true" t="shared" si="6" ref="P4:P21">C4-N4</f>
        <v>-89.10666666666668</v>
      </c>
      <c r="Q4" s="20">
        <f aca="true" t="shared" si="7" ref="Q4:Q21">(L4+K4)/2</f>
        <v>0.8658457166538394</v>
      </c>
      <c r="R4" s="11" t="str">
        <f aca="true" t="shared" si="8" ref="R4:R21">IF(Q4&lt;0.65,"BLACK",IF(Q4&lt;0.85,"RED",IF(Q4&lt;1,"YELLOW","GREEN")))</f>
        <v>YELLOW</v>
      </c>
    </row>
    <row r="5" spans="1:18" s="14" customFormat="1" ht="12.75">
      <c r="A5" s="42" t="s">
        <v>23</v>
      </c>
      <c r="B5" s="43" t="s">
        <v>98</v>
      </c>
      <c r="C5" s="42">
        <f>SUM(C6:C8)</f>
        <v>186</v>
      </c>
      <c r="D5" s="42">
        <f>SUM(D6:D8)</f>
        <v>93</v>
      </c>
      <c r="E5" s="42">
        <f>SUM(E6:E8)</f>
        <v>90</v>
      </c>
      <c r="F5" s="42">
        <f>SUM(F6:F8)</f>
        <v>100</v>
      </c>
      <c r="G5" s="44">
        <f>E5-F5</f>
        <v>-10</v>
      </c>
      <c r="H5" s="45">
        <f aca="true" t="shared" si="9" ref="H5:H21">G5/D5</f>
        <v>-0.10752688172043011</v>
      </c>
      <c r="I5" s="44">
        <f t="shared" si="1"/>
        <v>-3</v>
      </c>
      <c r="J5" s="45">
        <f aca="true" t="shared" si="10" ref="J5:J21">I5/D5</f>
        <v>-0.03225806451612903</v>
      </c>
      <c r="K5" s="46">
        <f t="shared" si="2"/>
        <v>0.9</v>
      </c>
      <c r="L5" s="46">
        <f t="shared" si="3"/>
        <v>0.967741935483871</v>
      </c>
      <c r="M5" s="44">
        <f t="shared" si="4"/>
        <v>106.66666666666666</v>
      </c>
      <c r="N5" s="44">
        <f t="shared" si="5"/>
        <v>206.66666666666666</v>
      </c>
      <c r="O5" s="45">
        <f aca="true" t="shared" si="11" ref="O5:O21">P5/C5</f>
        <v>-0.11111111111111106</v>
      </c>
      <c r="P5" s="44">
        <f t="shared" si="6"/>
        <v>-20.666666666666657</v>
      </c>
      <c r="Q5" s="46">
        <f t="shared" si="7"/>
        <v>0.9338709677419355</v>
      </c>
      <c r="R5" s="26" t="str">
        <f t="shared" si="8"/>
        <v>YELLOW</v>
      </c>
    </row>
    <row r="6" spans="1:18" ht="12.75">
      <c r="A6" s="32" t="s">
        <v>24</v>
      </c>
      <c r="B6" s="33" t="s">
        <v>99</v>
      </c>
      <c r="C6" s="7">
        <v>100</v>
      </c>
      <c r="D6" s="7">
        <v>55</v>
      </c>
      <c r="E6" s="7">
        <v>50</v>
      </c>
      <c r="F6" s="7">
        <v>60</v>
      </c>
      <c r="G6" s="34">
        <f t="shared" si="0"/>
        <v>-10</v>
      </c>
      <c r="H6" s="35">
        <f t="shared" si="9"/>
        <v>-0.18181818181818182</v>
      </c>
      <c r="I6" s="34">
        <f t="shared" si="1"/>
        <v>-5</v>
      </c>
      <c r="J6" s="35">
        <f t="shared" si="10"/>
        <v>-0.09090909090909091</v>
      </c>
      <c r="K6" s="36">
        <f t="shared" si="2"/>
        <v>0.8333333333333334</v>
      </c>
      <c r="L6" s="36">
        <f t="shared" si="3"/>
        <v>0.9090909090909091</v>
      </c>
      <c r="M6" s="34">
        <f t="shared" si="4"/>
        <v>60</v>
      </c>
      <c r="N6" s="34">
        <f t="shared" si="5"/>
        <v>120</v>
      </c>
      <c r="O6" s="35">
        <f t="shared" si="11"/>
        <v>-0.2</v>
      </c>
      <c r="P6" s="34">
        <f t="shared" si="6"/>
        <v>-20</v>
      </c>
      <c r="Q6" s="36">
        <f t="shared" si="7"/>
        <v>0.8712121212121212</v>
      </c>
      <c r="R6" s="10" t="str">
        <f t="shared" si="8"/>
        <v>YELLOW</v>
      </c>
    </row>
    <row r="7" spans="1:18" ht="12.75">
      <c r="A7" s="32" t="s">
        <v>25</v>
      </c>
      <c r="B7" s="33" t="s">
        <v>100</v>
      </c>
      <c r="C7" s="7">
        <v>28</v>
      </c>
      <c r="D7" s="7">
        <v>13</v>
      </c>
      <c r="E7" s="7">
        <v>14</v>
      </c>
      <c r="F7" s="7">
        <v>18</v>
      </c>
      <c r="G7" s="34">
        <f t="shared" si="0"/>
        <v>-4</v>
      </c>
      <c r="H7" s="35">
        <f t="shared" si="9"/>
        <v>-0.3076923076923077</v>
      </c>
      <c r="I7" s="34">
        <f t="shared" si="1"/>
        <v>1</v>
      </c>
      <c r="J7" s="35">
        <f t="shared" si="10"/>
        <v>0.07692307692307693</v>
      </c>
      <c r="K7" s="36">
        <f t="shared" si="2"/>
        <v>0.7777777777777778</v>
      </c>
      <c r="L7" s="36">
        <f t="shared" si="3"/>
        <v>1.0769230769230769</v>
      </c>
      <c r="M7" s="34">
        <f t="shared" si="4"/>
        <v>18</v>
      </c>
      <c r="N7" s="34">
        <f t="shared" si="5"/>
        <v>36</v>
      </c>
      <c r="O7" s="35">
        <f t="shared" si="11"/>
        <v>-0.2857142857142857</v>
      </c>
      <c r="P7" s="34">
        <f t="shared" si="6"/>
        <v>-8</v>
      </c>
      <c r="Q7" s="36">
        <f t="shared" si="7"/>
        <v>0.9273504273504274</v>
      </c>
      <c r="R7" s="10" t="str">
        <f t="shared" si="8"/>
        <v>YELLOW</v>
      </c>
    </row>
    <row r="8" spans="1:18" ht="12.75">
      <c r="A8" s="21" t="s">
        <v>26</v>
      </c>
      <c r="B8" s="22" t="s">
        <v>101</v>
      </c>
      <c r="C8" s="9">
        <v>58</v>
      </c>
      <c r="D8" s="9">
        <v>25</v>
      </c>
      <c r="E8" s="9">
        <v>26</v>
      </c>
      <c r="F8" s="9">
        <v>22</v>
      </c>
      <c r="G8" s="23">
        <f t="shared" si="0"/>
        <v>4</v>
      </c>
      <c r="H8" s="24">
        <f t="shared" si="9"/>
        <v>0.16</v>
      </c>
      <c r="I8" s="23">
        <f t="shared" si="1"/>
        <v>1</v>
      </c>
      <c r="J8" s="24">
        <f t="shared" si="10"/>
        <v>0.04</v>
      </c>
      <c r="K8" s="25">
        <f t="shared" si="2"/>
        <v>1.1818181818181819</v>
      </c>
      <c r="L8" s="25">
        <f t="shared" si="3"/>
        <v>1.04</v>
      </c>
      <c r="M8" s="23">
        <f t="shared" si="4"/>
        <v>27.076923076923073</v>
      </c>
      <c r="N8" s="23">
        <f t="shared" si="5"/>
        <v>49.07692307692307</v>
      </c>
      <c r="O8" s="24">
        <f t="shared" si="11"/>
        <v>0.1538461538461539</v>
      </c>
      <c r="P8" s="23">
        <f t="shared" si="6"/>
        <v>8.923076923076927</v>
      </c>
      <c r="Q8" s="25">
        <f t="shared" si="7"/>
        <v>1.1109090909090908</v>
      </c>
      <c r="R8" s="5" t="str">
        <f t="shared" si="8"/>
        <v>GREEN</v>
      </c>
    </row>
    <row r="9" spans="1:18" s="14" customFormat="1" ht="12.75">
      <c r="A9" s="27" t="s">
        <v>27</v>
      </c>
      <c r="B9" s="43" t="s">
        <v>97</v>
      </c>
      <c r="C9" s="27">
        <f>SUM(C10:C12)</f>
        <v>303</v>
      </c>
      <c r="D9" s="27">
        <f>SUM(D10:D12)</f>
        <v>161</v>
      </c>
      <c r="E9" s="27">
        <f>SUM(E10:E12)</f>
        <v>135</v>
      </c>
      <c r="F9" s="27">
        <f>SUM(F10:F12)</f>
        <v>166</v>
      </c>
      <c r="G9" s="28">
        <f t="shared" si="0"/>
        <v>-31</v>
      </c>
      <c r="H9" s="29">
        <f t="shared" si="9"/>
        <v>-0.19254658385093168</v>
      </c>
      <c r="I9" s="28">
        <f t="shared" si="1"/>
        <v>-26</v>
      </c>
      <c r="J9" s="29">
        <f t="shared" si="10"/>
        <v>-0.16149068322981366</v>
      </c>
      <c r="K9" s="30">
        <f t="shared" si="2"/>
        <v>0.8132530120481928</v>
      </c>
      <c r="L9" s="30">
        <f t="shared" si="3"/>
        <v>0.8385093167701864</v>
      </c>
      <c r="M9" s="28">
        <f t="shared" si="4"/>
        <v>206.57777777777778</v>
      </c>
      <c r="N9" s="28">
        <f t="shared" si="5"/>
        <v>372.5777777777778</v>
      </c>
      <c r="O9" s="29">
        <f t="shared" si="11"/>
        <v>-0.22962962962962966</v>
      </c>
      <c r="P9" s="28">
        <f t="shared" si="6"/>
        <v>-69.57777777777778</v>
      </c>
      <c r="Q9" s="30">
        <f t="shared" si="7"/>
        <v>0.8258811644091896</v>
      </c>
      <c r="R9" s="31" t="str">
        <f t="shared" si="8"/>
        <v>RED</v>
      </c>
    </row>
    <row r="10" spans="1:18" ht="12.75">
      <c r="A10" s="37" t="s">
        <v>28</v>
      </c>
      <c r="B10" s="33" t="s">
        <v>99</v>
      </c>
      <c r="C10" s="8">
        <v>180</v>
      </c>
      <c r="D10" s="8">
        <v>92</v>
      </c>
      <c r="E10" s="8">
        <v>80</v>
      </c>
      <c r="F10" s="8">
        <v>100</v>
      </c>
      <c r="G10" s="38">
        <f t="shared" si="0"/>
        <v>-20</v>
      </c>
      <c r="H10" s="39">
        <f t="shared" si="9"/>
        <v>-0.21739130434782608</v>
      </c>
      <c r="I10" s="38">
        <f t="shared" si="1"/>
        <v>-12</v>
      </c>
      <c r="J10" s="39">
        <f t="shared" si="10"/>
        <v>-0.13043478260869565</v>
      </c>
      <c r="K10" s="40">
        <f t="shared" si="2"/>
        <v>0.8</v>
      </c>
      <c r="L10" s="40">
        <f t="shared" si="3"/>
        <v>0.8695652173913043</v>
      </c>
      <c r="M10" s="38">
        <f t="shared" si="4"/>
        <v>125</v>
      </c>
      <c r="N10" s="38">
        <f t="shared" si="5"/>
        <v>225</v>
      </c>
      <c r="O10" s="39">
        <f t="shared" si="11"/>
        <v>-0.25</v>
      </c>
      <c r="P10" s="38">
        <f t="shared" si="6"/>
        <v>-45</v>
      </c>
      <c r="Q10" s="40">
        <f t="shared" si="7"/>
        <v>0.8347826086956522</v>
      </c>
      <c r="R10" s="41" t="str">
        <f t="shared" si="8"/>
        <v>RED</v>
      </c>
    </row>
    <row r="11" spans="1:18" ht="12.75">
      <c r="A11" s="32" t="s">
        <v>29</v>
      </c>
      <c r="B11" s="33" t="s">
        <v>100</v>
      </c>
      <c r="C11" s="7">
        <v>45</v>
      </c>
      <c r="D11" s="7">
        <v>35</v>
      </c>
      <c r="E11" s="7">
        <v>20</v>
      </c>
      <c r="F11" s="7">
        <v>30</v>
      </c>
      <c r="G11" s="34">
        <f t="shared" si="0"/>
        <v>-10</v>
      </c>
      <c r="H11" s="35">
        <f t="shared" si="9"/>
        <v>-0.2857142857142857</v>
      </c>
      <c r="I11" s="34">
        <f t="shared" si="1"/>
        <v>-15</v>
      </c>
      <c r="J11" s="35">
        <f t="shared" si="10"/>
        <v>-0.42857142857142855</v>
      </c>
      <c r="K11" s="36">
        <f t="shared" si="2"/>
        <v>0.6666666666666666</v>
      </c>
      <c r="L11" s="36">
        <f t="shared" si="3"/>
        <v>0.5714285714285714</v>
      </c>
      <c r="M11" s="34">
        <f t="shared" si="4"/>
        <v>37.5</v>
      </c>
      <c r="N11" s="34">
        <f t="shared" si="5"/>
        <v>67.5</v>
      </c>
      <c r="O11" s="35">
        <f t="shared" si="11"/>
        <v>-0.5</v>
      </c>
      <c r="P11" s="34">
        <f t="shared" si="6"/>
        <v>-22.5</v>
      </c>
      <c r="Q11" s="36">
        <f t="shared" si="7"/>
        <v>0.6190476190476191</v>
      </c>
      <c r="R11" s="10" t="str">
        <f t="shared" si="8"/>
        <v>BLACK</v>
      </c>
    </row>
    <row r="12" spans="1:18" ht="12.75">
      <c r="A12" s="21" t="s">
        <v>30</v>
      </c>
      <c r="B12" s="22" t="s">
        <v>101</v>
      </c>
      <c r="C12" s="9">
        <v>78</v>
      </c>
      <c r="D12" s="9">
        <v>34</v>
      </c>
      <c r="E12" s="9">
        <v>35</v>
      </c>
      <c r="F12" s="9">
        <v>36</v>
      </c>
      <c r="G12" s="23">
        <f t="shared" si="0"/>
        <v>-1</v>
      </c>
      <c r="H12" s="24">
        <f t="shared" si="9"/>
        <v>-0.029411764705882353</v>
      </c>
      <c r="I12" s="23">
        <f t="shared" si="1"/>
        <v>1</v>
      </c>
      <c r="J12" s="24">
        <f t="shared" si="10"/>
        <v>0.029411764705882353</v>
      </c>
      <c r="K12" s="25">
        <f t="shared" si="2"/>
        <v>0.9722222222222222</v>
      </c>
      <c r="L12" s="25">
        <f t="shared" si="3"/>
        <v>1.0294117647058822</v>
      </c>
      <c r="M12" s="23">
        <f t="shared" si="4"/>
        <v>44.22857142857143</v>
      </c>
      <c r="N12" s="23">
        <f t="shared" si="5"/>
        <v>80.22857142857143</v>
      </c>
      <c r="O12" s="24">
        <f t="shared" si="11"/>
        <v>-0.02857142857142856</v>
      </c>
      <c r="P12" s="23">
        <f t="shared" si="6"/>
        <v>-2.2285714285714278</v>
      </c>
      <c r="Q12" s="25">
        <f t="shared" si="7"/>
        <v>1.0008169934640523</v>
      </c>
      <c r="R12" s="5" t="str">
        <f t="shared" si="8"/>
        <v>GREEN</v>
      </c>
    </row>
    <row r="13" spans="1:18" s="14" customFormat="1" ht="12.75">
      <c r="A13" s="12" t="s">
        <v>31</v>
      </c>
      <c r="B13" s="12" t="s">
        <v>102</v>
      </c>
      <c r="C13" s="12">
        <f>SUM(C14,C18)</f>
        <v>705</v>
      </c>
      <c r="D13" s="12">
        <f>SUM(D14,D18)</f>
        <v>363</v>
      </c>
      <c r="E13" s="12">
        <f>SUM(E14,E18)</f>
        <v>405</v>
      </c>
      <c r="F13" s="12">
        <f>SUM(F14,F18)</f>
        <v>430</v>
      </c>
      <c r="G13" s="13">
        <f t="shared" si="0"/>
        <v>-25</v>
      </c>
      <c r="H13" s="19">
        <f t="shared" si="9"/>
        <v>-0.06887052341597796</v>
      </c>
      <c r="I13" s="13">
        <f t="shared" si="1"/>
        <v>42</v>
      </c>
      <c r="J13" s="19">
        <f t="shared" si="10"/>
        <v>0.11570247933884298</v>
      </c>
      <c r="K13" s="20">
        <f t="shared" si="2"/>
        <v>0.9418604651162791</v>
      </c>
      <c r="L13" s="20">
        <f t="shared" si="3"/>
        <v>1.115702479338843</v>
      </c>
      <c r="M13" s="13">
        <f t="shared" si="4"/>
        <v>318.5185185185185</v>
      </c>
      <c r="N13" s="13">
        <f t="shared" si="5"/>
        <v>748.5185185185185</v>
      </c>
      <c r="O13" s="19">
        <f t="shared" si="11"/>
        <v>-0.061728395061728336</v>
      </c>
      <c r="P13" s="13">
        <f t="shared" si="6"/>
        <v>-43.518518518518476</v>
      </c>
      <c r="Q13" s="20">
        <f t="shared" si="7"/>
        <v>1.028781472227561</v>
      </c>
      <c r="R13" s="11" t="str">
        <f t="shared" si="8"/>
        <v>GREEN</v>
      </c>
    </row>
    <row r="14" spans="1:18" s="14" customFormat="1" ht="12.75">
      <c r="A14" s="42" t="s">
        <v>32</v>
      </c>
      <c r="B14" s="43" t="s">
        <v>103</v>
      </c>
      <c r="C14" s="42">
        <f>SUM(C15:C17)</f>
        <v>375</v>
      </c>
      <c r="D14" s="42">
        <f>SUM(D15:D17)</f>
        <v>148</v>
      </c>
      <c r="E14" s="42">
        <f>SUM(E15:E17)</f>
        <v>210</v>
      </c>
      <c r="F14" s="42">
        <f>SUM(F15:F17)</f>
        <v>225</v>
      </c>
      <c r="G14" s="44">
        <f t="shared" si="0"/>
        <v>-15</v>
      </c>
      <c r="H14" s="45">
        <f t="shared" si="9"/>
        <v>-0.10135135135135136</v>
      </c>
      <c r="I14" s="44">
        <f t="shared" si="1"/>
        <v>62</v>
      </c>
      <c r="J14" s="45">
        <f t="shared" si="10"/>
        <v>0.4189189189189189</v>
      </c>
      <c r="K14" s="46">
        <f t="shared" si="2"/>
        <v>0.9333333333333333</v>
      </c>
      <c r="L14" s="46">
        <f t="shared" si="3"/>
        <v>1.4189189189189189</v>
      </c>
      <c r="M14" s="44">
        <f t="shared" si="4"/>
        <v>176.78571428571428</v>
      </c>
      <c r="N14" s="44">
        <f t="shared" si="5"/>
        <v>401.7857142857143</v>
      </c>
      <c r="O14" s="45">
        <f t="shared" si="11"/>
        <v>-0.07142857142857141</v>
      </c>
      <c r="P14" s="44">
        <f t="shared" si="6"/>
        <v>-26.785714285714278</v>
      </c>
      <c r="Q14" s="46">
        <f t="shared" si="7"/>
        <v>1.176126126126126</v>
      </c>
      <c r="R14" s="26" t="str">
        <f t="shared" si="8"/>
        <v>GREEN</v>
      </c>
    </row>
    <row r="15" spans="1:18" ht="12.75">
      <c r="A15" s="32" t="s">
        <v>33</v>
      </c>
      <c r="B15" s="33" t="s">
        <v>99</v>
      </c>
      <c r="C15" s="7">
        <v>250</v>
      </c>
      <c r="D15" s="7">
        <v>55</v>
      </c>
      <c r="E15" s="7">
        <v>125</v>
      </c>
      <c r="F15" s="7">
        <v>150</v>
      </c>
      <c r="G15" s="34">
        <f t="shared" si="0"/>
        <v>-25</v>
      </c>
      <c r="H15" s="35">
        <f t="shared" si="9"/>
        <v>-0.45454545454545453</v>
      </c>
      <c r="I15" s="34">
        <f t="shared" si="1"/>
        <v>70</v>
      </c>
      <c r="J15" s="35">
        <f t="shared" si="10"/>
        <v>1.2727272727272727</v>
      </c>
      <c r="K15" s="36">
        <f t="shared" si="2"/>
        <v>0.8333333333333334</v>
      </c>
      <c r="L15" s="36">
        <f t="shared" si="3"/>
        <v>2.272727272727273</v>
      </c>
      <c r="M15" s="34">
        <f t="shared" si="4"/>
        <v>150</v>
      </c>
      <c r="N15" s="34">
        <f t="shared" si="5"/>
        <v>300</v>
      </c>
      <c r="O15" s="35">
        <f t="shared" si="11"/>
        <v>-0.2</v>
      </c>
      <c r="P15" s="34">
        <f t="shared" si="6"/>
        <v>-50</v>
      </c>
      <c r="Q15" s="36">
        <f t="shared" si="7"/>
        <v>1.5530303030303032</v>
      </c>
      <c r="R15" s="10" t="str">
        <f t="shared" si="8"/>
        <v>GREEN</v>
      </c>
    </row>
    <row r="16" spans="1:18" ht="12.75">
      <c r="A16" s="32" t="s">
        <v>34</v>
      </c>
      <c r="B16" s="33" t="s">
        <v>100</v>
      </c>
      <c r="C16" s="7">
        <v>100</v>
      </c>
      <c r="D16" s="7">
        <v>82</v>
      </c>
      <c r="E16" s="7">
        <v>70</v>
      </c>
      <c r="F16" s="7">
        <v>65</v>
      </c>
      <c r="G16" s="34">
        <f t="shared" si="0"/>
        <v>5</v>
      </c>
      <c r="H16" s="35">
        <f t="shared" si="9"/>
        <v>0.06097560975609756</v>
      </c>
      <c r="I16" s="34">
        <f t="shared" si="1"/>
        <v>-12</v>
      </c>
      <c r="J16" s="35">
        <f t="shared" si="10"/>
        <v>-0.14634146341463414</v>
      </c>
      <c r="K16" s="36">
        <f t="shared" si="2"/>
        <v>1.0769230769230769</v>
      </c>
      <c r="L16" s="36">
        <f t="shared" si="3"/>
        <v>0.8536585365853658</v>
      </c>
      <c r="M16" s="34">
        <f t="shared" si="4"/>
        <v>27.85714285714286</v>
      </c>
      <c r="N16" s="34">
        <f t="shared" si="5"/>
        <v>92.85714285714286</v>
      </c>
      <c r="O16" s="35">
        <f t="shared" si="11"/>
        <v>0.07142857142857138</v>
      </c>
      <c r="P16" s="34">
        <f t="shared" si="6"/>
        <v>7.142857142857139</v>
      </c>
      <c r="Q16" s="36">
        <f t="shared" si="7"/>
        <v>0.9652908067542214</v>
      </c>
      <c r="R16" s="10" t="str">
        <f t="shared" si="8"/>
        <v>YELLOW</v>
      </c>
    </row>
    <row r="17" spans="1:18" ht="12.75">
      <c r="A17" s="21" t="s">
        <v>35</v>
      </c>
      <c r="B17" s="22" t="s">
        <v>101</v>
      </c>
      <c r="C17" s="9">
        <v>25</v>
      </c>
      <c r="D17" s="9">
        <v>11</v>
      </c>
      <c r="E17" s="9">
        <v>15</v>
      </c>
      <c r="F17" s="9">
        <v>10</v>
      </c>
      <c r="G17" s="23">
        <f t="shared" si="0"/>
        <v>5</v>
      </c>
      <c r="H17" s="24">
        <f t="shared" si="9"/>
        <v>0.45454545454545453</v>
      </c>
      <c r="I17" s="23">
        <f t="shared" si="1"/>
        <v>4</v>
      </c>
      <c r="J17" s="24">
        <f t="shared" si="10"/>
        <v>0.36363636363636365</v>
      </c>
      <c r="K17" s="25">
        <f t="shared" si="2"/>
        <v>1.5</v>
      </c>
      <c r="L17" s="25">
        <f t="shared" si="3"/>
        <v>1.3636363636363635</v>
      </c>
      <c r="M17" s="23">
        <f t="shared" si="4"/>
        <v>6.666666666666668</v>
      </c>
      <c r="N17" s="23">
        <f t="shared" si="5"/>
        <v>16.666666666666668</v>
      </c>
      <c r="O17" s="24">
        <f t="shared" si="11"/>
        <v>0.33333333333333326</v>
      </c>
      <c r="P17" s="23">
        <f t="shared" si="6"/>
        <v>8.333333333333332</v>
      </c>
      <c r="Q17" s="25">
        <f t="shared" si="7"/>
        <v>1.4318181818181817</v>
      </c>
      <c r="R17" s="5" t="str">
        <f t="shared" si="8"/>
        <v>GREEN</v>
      </c>
    </row>
    <row r="18" spans="1:18" s="14" customFormat="1" ht="12.75">
      <c r="A18" s="42" t="s">
        <v>36</v>
      </c>
      <c r="B18" s="43" t="s">
        <v>104</v>
      </c>
      <c r="C18" s="42">
        <f>SUM(C19:C21)</f>
        <v>330</v>
      </c>
      <c r="D18" s="42">
        <f>SUM(D19:D21)</f>
        <v>215</v>
      </c>
      <c r="E18" s="42">
        <f>SUM(E19:E21)</f>
        <v>195</v>
      </c>
      <c r="F18" s="42">
        <f>SUM(F19:F21)</f>
        <v>205</v>
      </c>
      <c r="G18" s="44">
        <f t="shared" si="0"/>
        <v>-10</v>
      </c>
      <c r="H18" s="45">
        <f t="shared" si="9"/>
        <v>-0.046511627906976744</v>
      </c>
      <c r="I18" s="44">
        <f t="shared" si="1"/>
        <v>-20</v>
      </c>
      <c r="J18" s="45">
        <f t="shared" si="10"/>
        <v>-0.09302325581395349</v>
      </c>
      <c r="K18" s="46">
        <f t="shared" si="2"/>
        <v>0.9512195121951219</v>
      </c>
      <c r="L18" s="46">
        <f t="shared" si="3"/>
        <v>0.9069767441860465</v>
      </c>
      <c r="M18" s="44">
        <f t="shared" si="4"/>
        <v>141.92307692307696</v>
      </c>
      <c r="N18" s="44">
        <f t="shared" si="5"/>
        <v>346.92307692307696</v>
      </c>
      <c r="O18" s="45">
        <f t="shared" si="11"/>
        <v>-0.0512820512820514</v>
      </c>
      <c r="P18" s="44">
        <f t="shared" si="6"/>
        <v>-16.923076923076962</v>
      </c>
      <c r="Q18" s="46">
        <f t="shared" si="7"/>
        <v>0.9290981281905841</v>
      </c>
      <c r="R18" s="26" t="str">
        <f t="shared" si="8"/>
        <v>YELLOW</v>
      </c>
    </row>
    <row r="19" spans="1:18" ht="12.75">
      <c r="A19" s="37" t="s">
        <v>37</v>
      </c>
      <c r="B19" s="33" t="s">
        <v>99</v>
      </c>
      <c r="C19" s="8">
        <v>90</v>
      </c>
      <c r="D19" s="8">
        <v>55</v>
      </c>
      <c r="E19" s="8">
        <v>60</v>
      </c>
      <c r="F19" s="8">
        <v>50</v>
      </c>
      <c r="G19" s="38">
        <f t="shared" si="0"/>
        <v>10</v>
      </c>
      <c r="H19" s="39">
        <f t="shared" si="9"/>
        <v>0.18181818181818182</v>
      </c>
      <c r="I19" s="38">
        <f t="shared" si="1"/>
        <v>5</v>
      </c>
      <c r="J19" s="39">
        <f t="shared" si="10"/>
        <v>0.09090909090909091</v>
      </c>
      <c r="K19" s="40">
        <f t="shared" si="2"/>
        <v>1.2</v>
      </c>
      <c r="L19" s="40">
        <f t="shared" si="3"/>
        <v>1.0909090909090908</v>
      </c>
      <c r="M19" s="38">
        <f t="shared" si="4"/>
        <v>25</v>
      </c>
      <c r="N19" s="38">
        <f t="shared" si="5"/>
        <v>75</v>
      </c>
      <c r="O19" s="39">
        <f t="shared" si="11"/>
        <v>0.16666666666666666</v>
      </c>
      <c r="P19" s="38">
        <f t="shared" si="6"/>
        <v>15</v>
      </c>
      <c r="Q19" s="40">
        <f t="shared" si="7"/>
        <v>1.1454545454545455</v>
      </c>
      <c r="R19" s="60" t="str">
        <f t="shared" si="8"/>
        <v>GREEN</v>
      </c>
    </row>
    <row r="20" spans="1:18" ht="12.75">
      <c r="A20" s="32" t="s">
        <v>38</v>
      </c>
      <c r="B20" s="33" t="s">
        <v>100</v>
      </c>
      <c r="C20" s="7">
        <v>90</v>
      </c>
      <c r="D20" s="7">
        <v>60</v>
      </c>
      <c r="E20" s="7">
        <v>50</v>
      </c>
      <c r="F20" s="7">
        <v>45</v>
      </c>
      <c r="G20" s="34">
        <f t="shared" si="0"/>
        <v>5</v>
      </c>
      <c r="H20" s="35">
        <f t="shared" si="9"/>
        <v>0.08333333333333333</v>
      </c>
      <c r="I20" s="34">
        <f t="shared" si="1"/>
        <v>-10</v>
      </c>
      <c r="J20" s="35">
        <f t="shared" si="10"/>
        <v>-0.16666666666666666</v>
      </c>
      <c r="K20" s="36">
        <f t="shared" si="2"/>
        <v>1.1111111111111112</v>
      </c>
      <c r="L20" s="36">
        <f t="shared" si="3"/>
        <v>0.8333333333333334</v>
      </c>
      <c r="M20" s="34">
        <f t="shared" si="4"/>
        <v>36</v>
      </c>
      <c r="N20" s="34">
        <f t="shared" si="5"/>
        <v>81</v>
      </c>
      <c r="O20" s="35">
        <f t="shared" si="11"/>
        <v>0.1</v>
      </c>
      <c r="P20" s="34">
        <f t="shared" si="6"/>
        <v>9</v>
      </c>
      <c r="Q20" s="36">
        <f t="shared" si="7"/>
        <v>0.9722222222222223</v>
      </c>
      <c r="R20" s="61" t="str">
        <f t="shared" si="8"/>
        <v>YELLOW</v>
      </c>
    </row>
    <row r="21" spans="1:18" ht="12.75">
      <c r="A21" s="21" t="s">
        <v>39</v>
      </c>
      <c r="B21" s="22" t="s">
        <v>101</v>
      </c>
      <c r="C21" s="9">
        <v>150</v>
      </c>
      <c r="D21" s="9">
        <v>100</v>
      </c>
      <c r="E21" s="9">
        <v>85</v>
      </c>
      <c r="F21" s="9">
        <v>110</v>
      </c>
      <c r="G21" s="23">
        <f t="shared" si="0"/>
        <v>-25</v>
      </c>
      <c r="H21" s="24">
        <f t="shared" si="9"/>
        <v>-0.25</v>
      </c>
      <c r="I21" s="23">
        <f t="shared" si="1"/>
        <v>-15</v>
      </c>
      <c r="J21" s="24">
        <f t="shared" si="10"/>
        <v>-0.15</v>
      </c>
      <c r="K21" s="25">
        <f t="shared" si="2"/>
        <v>0.7727272727272727</v>
      </c>
      <c r="L21" s="25">
        <f t="shared" si="3"/>
        <v>0.85</v>
      </c>
      <c r="M21" s="23">
        <f t="shared" si="4"/>
        <v>84.11764705882354</v>
      </c>
      <c r="N21" s="23">
        <f t="shared" si="5"/>
        <v>194.11764705882354</v>
      </c>
      <c r="O21" s="24">
        <f t="shared" si="11"/>
        <v>-0.2941176470588236</v>
      </c>
      <c r="P21" s="23">
        <f t="shared" si="6"/>
        <v>-44.117647058823536</v>
      </c>
      <c r="Q21" s="25">
        <f t="shared" si="7"/>
        <v>0.8113636363636363</v>
      </c>
      <c r="R21" s="5" t="str">
        <f t="shared" si="8"/>
        <v>RED</v>
      </c>
    </row>
    <row r="23" spans="7:17" ht="12" customHeight="1">
      <c r="G23"/>
      <c r="H23"/>
      <c r="I23"/>
      <c r="J23"/>
      <c r="K23"/>
      <c r="L23"/>
      <c r="M23"/>
      <c r="N23"/>
      <c r="O23"/>
      <c r="P23"/>
      <c r="Q23"/>
    </row>
    <row r="24" spans="7:17" ht="12.75">
      <c r="G24"/>
      <c r="H24"/>
      <c r="I24"/>
      <c r="J24"/>
      <c r="K24"/>
      <c r="L24"/>
      <c r="M24"/>
      <c r="N24"/>
      <c r="O24"/>
      <c r="P24"/>
      <c r="Q24"/>
    </row>
    <row r="25" spans="7:17" ht="12.75">
      <c r="G25"/>
      <c r="H25"/>
      <c r="I25"/>
      <c r="J25"/>
      <c r="K25"/>
      <c r="L25"/>
      <c r="M25"/>
      <c r="N25"/>
      <c r="O25"/>
      <c r="P25"/>
      <c r="Q25"/>
    </row>
    <row r="26" spans="7:17" ht="12.75">
      <c r="G26"/>
      <c r="H26"/>
      <c r="I26"/>
      <c r="J26"/>
      <c r="K26"/>
      <c r="L26"/>
      <c r="M26"/>
      <c r="N26"/>
      <c r="O26"/>
      <c r="P26"/>
      <c r="Q26"/>
    </row>
    <row r="27" spans="7:17" ht="12.75">
      <c r="G27"/>
      <c r="H27"/>
      <c r="I27"/>
      <c r="J27"/>
      <c r="K27"/>
      <c r="L27"/>
      <c r="M27"/>
      <c r="N27"/>
      <c r="O27"/>
      <c r="P27"/>
      <c r="Q27"/>
    </row>
    <row r="28" spans="7:17" ht="12.75">
      <c r="G28"/>
      <c r="H28"/>
      <c r="I28"/>
      <c r="J28"/>
      <c r="K28"/>
      <c r="L28"/>
      <c r="M28"/>
      <c r="N28"/>
      <c r="O28"/>
      <c r="P28"/>
      <c r="Q28"/>
    </row>
    <row r="29" spans="7:17" ht="12.75">
      <c r="G29"/>
      <c r="H29"/>
      <c r="I29"/>
      <c r="J29"/>
      <c r="K29"/>
      <c r="L29"/>
      <c r="M29"/>
      <c r="N29"/>
      <c r="O29"/>
      <c r="P29"/>
      <c r="Q29"/>
    </row>
    <row r="30" spans="7:17" ht="12.75">
      <c r="G30"/>
      <c r="H30"/>
      <c r="I30"/>
      <c r="J30"/>
      <c r="K30"/>
      <c r="L30"/>
      <c r="M30"/>
      <c r="N30"/>
      <c r="O30"/>
      <c r="P30"/>
      <c r="Q30"/>
    </row>
    <row r="31" spans="7:17" ht="12.75">
      <c r="G31"/>
      <c r="H31"/>
      <c r="I31"/>
      <c r="J31"/>
      <c r="K31"/>
      <c r="L31"/>
      <c r="M31"/>
      <c r="N31"/>
      <c r="O31"/>
      <c r="P31"/>
      <c r="Q31"/>
    </row>
    <row r="32" spans="7:17" ht="12.75">
      <c r="G32"/>
      <c r="H32"/>
      <c r="I32"/>
      <c r="J32"/>
      <c r="K32"/>
      <c r="L32"/>
      <c r="M32"/>
      <c r="N32"/>
      <c r="O32"/>
      <c r="P32"/>
      <c r="Q32"/>
    </row>
    <row r="33" spans="7:17" ht="12.75">
      <c r="G33"/>
      <c r="H33"/>
      <c r="I33"/>
      <c r="J33"/>
      <c r="K33"/>
      <c r="L33"/>
      <c r="M33"/>
      <c r="N33"/>
      <c r="O33"/>
      <c r="P33"/>
      <c r="Q33"/>
    </row>
    <row r="34" spans="7:17" ht="12.75">
      <c r="G34"/>
      <c r="H34"/>
      <c r="I34"/>
      <c r="J34"/>
      <c r="K34"/>
      <c r="L34"/>
      <c r="M34"/>
      <c r="N34"/>
      <c r="O34"/>
      <c r="P34"/>
      <c r="Q34"/>
    </row>
    <row r="35" spans="7:17" ht="12.75">
      <c r="G35"/>
      <c r="H35"/>
      <c r="I35"/>
      <c r="J35"/>
      <c r="K35"/>
      <c r="L35"/>
      <c r="M35"/>
      <c r="N35"/>
      <c r="O35"/>
      <c r="P35"/>
      <c r="Q35"/>
    </row>
    <row r="36" spans="7:17" ht="12.75">
      <c r="G36"/>
      <c r="H36"/>
      <c r="I36"/>
      <c r="J36"/>
      <c r="K36"/>
      <c r="L36"/>
      <c r="M36"/>
      <c r="N36"/>
      <c r="O36"/>
      <c r="P36"/>
      <c r="Q36"/>
    </row>
    <row r="37" spans="7:17" ht="12.75">
      <c r="G37"/>
      <c r="H37"/>
      <c r="I37"/>
      <c r="J37"/>
      <c r="K37"/>
      <c r="L37"/>
      <c r="M37"/>
      <c r="N37"/>
      <c r="O37"/>
      <c r="P37"/>
      <c r="Q37"/>
    </row>
    <row r="38" spans="7:17" ht="12.75">
      <c r="G38"/>
      <c r="H38"/>
      <c r="I38"/>
      <c r="J38"/>
      <c r="K38"/>
      <c r="L38"/>
      <c r="M38"/>
      <c r="N38"/>
      <c r="O38"/>
      <c r="P38"/>
      <c r="Q38"/>
    </row>
    <row r="39" spans="7:17" ht="12.75">
      <c r="G39"/>
      <c r="H39"/>
      <c r="I39"/>
      <c r="J39"/>
      <c r="K39"/>
      <c r="L39"/>
      <c r="M39"/>
      <c r="N39"/>
      <c r="O39"/>
      <c r="P39"/>
      <c r="Q39"/>
    </row>
    <row r="40" spans="7:17" ht="12.75">
      <c r="G40"/>
      <c r="H40"/>
      <c r="I40"/>
      <c r="J40"/>
      <c r="K40"/>
      <c r="L40"/>
      <c r="M40"/>
      <c r="N40"/>
      <c r="O40"/>
      <c r="P40"/>
      <c r="Q40"/>
    </row>
    <row r="41" spans="7:17" ht="12.75">
      <c r="G41"/>
      <c r="H41"/>
      <c r="I41"/>
      <c r="J41"/>
      <c r="K41"/>
      <c r="L41"/>
      <c r="M41"/>
      <c r="N41"/>
      <c r="O41"/>
      <c r="P41"/>
      <c r="Q41"/>
    </row>
    <row r="42" spans="7:17" ht="12.75">
      <c r="G42"/>
      <c r="H42"/>
      <c r="I42"/>
      <c r="J42"/>
      <c r="K42"/>
      <c r="L42"/>
      <c r="M42"/>
      <c r="N42"/>
      <c r="O42"/>
      <c r="P42"/>
      <c r="Q42"/>
    </row>
    <row r="43" spans="7:17" ht="12.75">
      <c r="G43"/>
      <c r="H43"/>
      <c r="I43"/>
      <c r="J43"/>
      <c r="K43"/>
      <c r="L43"/>
      <c r="M43"/>
      <c r="N43"/>
      <c r="O43"/>
      <c r="P43"/>
      <c r="Q43"/>
    </row>
    <row r="44" spans="7:17" ht="12.75">
      <c r="G44"/>
      <c r="H44"/>
      <c r="I44"/>
      <c r="J44"/>
      <c r="K44"/>
      <c r="L44"/>
      <c r="M44"/>
      <c r="N44"/>
      <c r="O44"/>
      <c r="P44"/>
      <c r="Q44"/>
    </row>
    <row r="45" spans="7:17" ht="12.75">
      <c r="G45"/>
      <c r="H45"/>
      <c r="I45"/>
      <c r="J45"/>
      <c r="K45"/>
      <c r="L45"/>
      <c r="M45"/>
      <c r="N45"/>
      <c r="O45"/>
      <c r="P45"/>
      <c r="Q45"/>
    </row>
    <row r="46" spans="7:17" ht="12.75">
      <c r="G46"/>
      <c r="H46"/>
      <c r="I46"/>
      <c r="J46"/>
      <c r="K46"/>
      <c r="L46"/>
      <c r="M46"/>
      <c r="N46"/>
      <c r="O46"/>
      <c r="P46"/>
      <c r="Q46"/>
    </row>
    <row r="47" spans="7:17" ht="12.75">
      <c r="G47"/>
      <c r="H47"/>
      <c r="I47"/>
      <c r="J47"/>
      <c r="K47"/>
      <c r="L47"/>
      <c r="M47"/>
      <c r="N47"/>
      <c r="O47"/>
      <c r="P47"/>
      <c r="Q47"/>
    </row>
    <row r="48" spans="7:17" ht="12.75">
      <c r="G48"/>
      <c r="H48"/>
      <c r="I48"/>
      <c r="J48"/>
      <c r="K48"/>
      <c r="L48"/>
      <c r="M48"/>
      <c r="N48"/>
      <c r="O48"/>
      <c r="P48"/>
      <c r="Q48"/>
    </row>
    <row r="49" spans="7:17" ht="12.75">
      <c r="G49"/>
      <c r="H49"/>
      <c r="I49"/>
      <c r="J49"/>
      <c r="K49"/>
      <c r="L49"/>
      <c r="M49"/>
      <c r="N49"/>
      <c r="O49"/>
      <c r="P49"/>
      <c r="Q49"/>
    </row>
    <row r="50" spans="7:17" ht="12.75">
      <c r="G50"/>
      <c r="H50"/>
      <c r="I50"/>
      <c r="J50"/>
      <c r="K50"/>
      <c r="L50"/>
      <c r="M50"/>
      <c r="N50"/>
      <c r="O50"/>
      <c r="P50"/>
      <c r="Q50"/>
    </row>
    <row r="51" spans="7:17" ht="12.75">
      <c r="G51"/>
      <c r="H51"/>
      <c r="I51"/>
      <c r="J51"/>
      <c r="K51"/>
      <c r="L51"/>
      <c r="M51"/>
      <c r="N51"/>
      <c r="O51"/>
      <c r="P51"/>
      <c r="Q51"/>
    </row>
    <row r="52" spans="7:17" ht="12.75">
      <c r="G52"/>
      <c r="H52"/>
      <c r="I52"/>
      <c r="J52"/>
      <c r="K52"/>
      <c r="L52"/>
      <c r="M52"/>
      <c r="N52"/>
      <c r="O52"/>
      <c r="P52"/>
      <c r="Q52"/>
    </row>
    <row r="53" spans="7:17" ht="12.75">
      <c r="G53"/>
      <c r="H53"/>
      <c r="I53"/>
      <c r="J53"/>
      <c r="K53"/>
      <c r="L53"/>
      <c r="M53"/>
      <c r="N53"/>
      <c r="O53"/>
      <c r="P53"/>
      <c r="Q53"/>
    </row>
    <row r="54" spans="7:17" ht="12.75">
      <c r="G54"/>
      <c r="H54"/>
      <c r="I54"/>
      <c r="J54"/>
      <c r="K54"/>
      <c r="L54"/>
      <c r="M54"/>
      <c r="N54"/>
      <c r="O54"/>
      <c r="P54"/>
      <c r="Q54"/>
    </row>
    <row r="55" spans="7:17" ht="12.75">
      <c r="G55"/>
      <c r="H55"/>
      <c r="I55"/>
      <c r="J55"/>
      <c r="K55"/>
      <c r="L55"/>
      <c r="M55"/>
      <c r="N55"/>
      <c r="O55"/>
      <c r="P55"/>
      <c r="Q55"/>
    </row>
    <row r="56" spans="7:17" ht="12.75">
      <c r="G56"/>
      <c r="H56"/>
      <c r="I56"/>
      <c r="J56"/>
      <c r="K56"/>
      <c r="L56"/>
      <c r="M56"/>
      <c r="N56"/>
      <c r="O56"/>
      <c r="P56"/>
      <c r="Q56"/>
    </row>
    <row r="57" spans="7:17" ht="12.75">
      <c r="G57"/>
      <c r="H57"/>
      <c r="I57"/>
      <c r="J57"/>
      <c r="K57"/>
      <c r="L57"/>
      <c r="M57"/>
      <c r="N57"/>
      <c r="O57"/>
      <c r="P57"/>
      <c r="Q57"/>
    </row>
    <row r="58" spans="7:17" ht="12.75">
      <c r="G58"/>
      <c r="H58"/>
      <c r="I58"/>
      <c r="J58"/>
      <c r="K58"/>
      <c r="L58"/>
      <c r="M58"/>
      <c r="N58"/>
      <c r="O58"/>
      <c r="P58"/>
      <c r="Q58"/>
    </row>
    <row r="59" spans="7:17" ht="12.75">
      <c r="G59"/>
      <c r="H59"/>
      <c r="I59"/>
      <c r="J59"/>
      <c r="K59"/>
      <c r="L59"/>
      <c r="M59"/>
      <c r="N59"/>
      <c r="O59"/>
      <c r="P59"/>
      <c r="Q59"/>
    </row>
    <row r="60" spans="7:17" ht="12.75">
      <c r="G60"/>
      <c r="H60"/>
      <c r="I60"/>
      <c r="J60"/>
      <c r="K60"/>
      <c r="L60"/>
      <c r="M60"/>
      <c r="N60"/>
      <c r="O60"/>
      <c r="P60"/>
      <c r="Q60"/>
    </row>
    <row r="61" spans="7:17" ht="12.75">
      <c r="G61"/>
      <c r="H61"/>
      <c r="I61"/>
      <c r="J61"/>
      <c r="K61"/>
      <c r="L61"/>
      <c r="M61"/>
      <c r="N61"/>
      <c r="O61"/>
      <c r="P61"/>
      <c r="Q61"/>
    </row>
    <row r="62" spans="7:17" ht="12.75">
      <c r="G62"/>
      <c r="H62"/>
      <c r="I62"/>
      <c r="J62"/>
      <c r="K62"/>
      <c r="L62"/>
      <c r="M62"/>
      <c r="N62"/>
      <c r="O62"/>
      <c r="P62"/>
      <c r="Q62"/>
    </row>
    <row r="63" spans="7:17" ht="12.75">
      <c r="G63"/>
      <c r="H63"/>
      <c r="I63"/>
      <c r="J63"/>
      <c r="K63"/>
      <c r="L63"/>
      <c r="M63"/>
      <c r="N63"/>
      <c r="O63"/>
      <c r="P63"/>
      <c r="Q63"/>
    </row>
    <row r="64" spans="7:17" ht="12.75">
      <c r="G64"/>
      <c r="H64"/>
      <c r="I64"/>
      <c r="J64"/>
      <c r="K64"/>
      <c r="L64"/>
      <c r="M64"/>
      <c r="N64"/>
      <c r="O64"/>
      <c r="P64"/>
      <c r="Q64"/>
    </row>
    <row r="65" spans="7:17" ht="12.75">
      <c r="G65"/>
      <c r="H65"/>
      <c r="I65"/>
      <c r="J65"/>
      <c r="K65"/>
      <c r="L65"/>
      <c r="M65"/>
      <c r="N65"/>
      <c r="O65"/>
      <c r="P65"/>
      <c r="Q65"/>
    </row>
    <row r="66" spans="7:17" ht="12.75">
      <c r="G66"/>
      <c r="H66"/>
      <c r="I66"/>
      <c r="J66"/>
      <c r="K66"/>
      <c r="L66"/>
      <c r="M66"/>
      <c r="N66"/>
      <c r="O66"/>
      <c r="P66"/>
      <c r="Q66"/>
    </row>
    <row r="67" spans="7:17" ht="12.75">
      <c r="G67"/>
      <c r="H67"/>
      <c r="I67"/>
      <c r="J67"/>
      <c r="K67"/>
      <c r="L67"/>
      <c r="M67"/>
      <c r="N67"/>
      <c r="O67"/>
      <c r="P67"/>
      <c r="Q67"/>
    </row>
    <row r="68" spans="7:17" ht="12.75">
      <c r="G68"/>
      <c r="H68"/>
      <c r="I68"/>
      <c r="J68"/>
      <c r="K68"/>
      <c r="L68"/>
      <c r="M68"/>
      <c r="N68"/>
      <c r="O68"/>
      <c r="P68"/>
      <c r="Q68"/>
    </row>
    <row r="69" spans="7:17" ht="12.75">
      <c r="G69"/>
      <c r="H69"/>
      <c r="I69"/>
      <c r="J69"/>
      <c r="K69"/>
      <c r="L69"/>
      <c r="M69"/>
      <c r="N69"/>
      <c r="O69"/>
      <c r="P69"/>
      <c r="Q69"/>
    </row>
    <row r="70" spans="7:17" ht="12.75">
      <c r="G70"/>
      <c r="H70"/>
      <c r="I70"/>
      <c r="J70"/>
      <c r="K70"/>
      <c r="L70"/>
      <c r="M70"/>
      <c r="N70"/>
      <c r="O70"/>
      <c r="P70"/>
      <c r="Q70"/>
    </row>
    <row r="71" spans="7:17" ht="12.75">
      <c r="G71"/>
      <c r="H71"/>
      <c r="I71"/>
      <c r="J71"/>
      <c r="K71"/>
      <c r="L71"/>
      <c r="M71"/>
      <c r="N71"/>
      <c r="O71"/>
      <c r="P71"/>
      <c r="Q71"/>
    </row>
    <row r="72" spans="7:17" ht="12.75">
      <c r="G72"/>
      <c r="H72"/>
      <c r="I72"/>
      <c r="J72"/>
      <c r="K72"/>
      <c r="L72"/>
      <c r="M72"/>
      <c r="N72"/>
      <c r="O72"/>
      <c r="P72"/>
      <c r="Q72"/>
    </row>
    <row r="73" spans="7:17" ht="12.75">
      <c r="G73"/>
      <c r="H73"/>
      <c r="I73"/>
      <c r="J73"/>
      <c r="K73"/>
      <c r="L73"/>
      <c r="M73"/>
      <c r="N73"/>
      <c r="O73"/>
      <c r="P73"/>
      <c r="Q73"/>
    </row>
    <row r="74" spans="7:17" ht="12.75">
      <c r="G74"/>
      <c r="H74"/>
      <c r="I74"/>
      <c r="J74"/>
      <c r="K74"/>
      <c r="L74"/>
      <c r="M74"/>
      <c r="N74"/>
      <c r="O74"/>
      <c r="P74"/>
      <c r="Q74"/>
    </row>
    <row r="75" spans="7:17" ht="12.75">
      <c r="G75"/>
      <c r="H75"/>
      <c r="I75"/>
      <c r="J75"/>
      <c r="K75"/>
      <c r="L75"/>
      <c r="M75"/>
      <c r="N75"/>
      <c r="O75"/>
      <c r="P75"/>
      <c r="Q75"/>
    </row>
    <row r="76" spans="7:17" ht="12.75">
      <c r="G76"/>
      <c r="H76"/>
      <c r="I76"/>
      <c r="J76"/>
      <c r="K76"/>
      <c r="L76"/>
      <c r="M76"/>
      <c r="N76"/>
      <c r="O76"/>
      <c r="P76"/>
      <c r="Q76"/>
    </row>
  </sheetData>
  <mergeCells count="7">
    <mergeCell ref="A2:B2"/>
    <mergeCell ref="A1:R1"/>
    <mergeCell ref="C2:D2"/>
    <mergeCell ref="G2:H2"/>
    <mergeCell ref="I2:J2"/>
    <mergeCell ref="K2:L2"/>
    <mergeCell ref="M2:P2"/>
  </mergeCells>
  <conditionalFormatting sqref="R22 R77:R65536 Q2:R2">
    <cfRule type="cellIs" priority="1" dxfId="6" operator="equal" stopIfTrue="1">
      <formula>"GREEN"</formula>
    </cfRule>
    <cfRule type="cellIs" priority="2" dxfId="5" operator="equal" stopIfTrue="1">
      <formula>"YELLOW"</formula>
    </cfRule>
    <cfRule type="cellIs" priority="3" dxfId="0" operator="equal" stopIfTrue="1">
      <formula>"RED"</formula>
    </cfRule>
  </conditionalFormatting>
  <conditionalFormatting sqref="H4:H21 J4:J21 O4:O21">
    <cfRule type="cellIs" priority="4" dxfId="3" operator="lessThan" stopIfTrue="1">
      <formula>0</formula>
    </cfRule>
  </conditionalFormatting>
  <conditionalFormatting sqref="R4:R21">
    <cfRule type="cellIs" priority="5" dxfId="2" operator="equal" stopIfTrue="1">
      <formula>"GREEN"</formula>
    </cfRule>
    <cfRule type="cellIs" priority="6" dxfId="1" operator="equal" stopIfTrue="1">
      <formula>"YELLOW"</formula>
    </cfRule>
    <cfRule type="cellIs" priority="7" dxfId="0" operator="equal" stopIfTrue="1">
      <formula>"RED"</formula>
    </cfRule>
  </conditionalFormatting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&amp;CPage &amp;P of &amp;N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2004-07-06T23:52:03Z</cp:lastPrinted>
  <dcterms:created xsi:type="dcterms:W3CDTF">2004-04-27T16:32:13Z</dcterms:created>
  <dcterms:modified xsi:type="dcterms:W3CDTF">2014-01-30T23:14:59Z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TC011412731033</vt:lpwstr>
  </property>
</Properties>
</file>