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bookViews>
    <workbookView xWindow="0" yWindow="0" windowWidth="19725" windowHeight="13935" activeTab="1"/>
  </bookViews>
  <sheets>
    <sheet name="GOALS" sheetId="1" r:id="rId1"/>
    <sheet name="DIET" sheetId="2" r:id="rId2"/>
    <sheet name="EXERCISE" sheetId="3" r:id="rId3"/>
    <sheet name="Chart Calculations" sheetId="4" state="hidden" r:id="rId4"/>
  </sheets>
  <definedNames>
    <definedName name="DietLastEnd">'Chart Calculations'!$C$5</definedName>
    <definedName name="DietRowStart">'Chart Calculations'!$C$4</definedName>
    <definedName name="EndDate" localSheetId="1">'DIET'!#REF!</definedName>
    <definedName name="EndDate" localSheetId="2">'EXERCISE'!#REF!</definedName>
    <definedName name="EndDate">'GOALS'!$A$6</definedName>
    <definedName name="EndWeight" localSheetId="1">'DIET'!#REF!</definedName>
    <definedName name="EndWeight" localSheetId="2">'EXERCISE'!#REF!</definedName>
    <definedName name="EndWeight">'GOALS'!$A$18</definedName>
    <definedName name="ExerciseLastEnd">'Chart Calculations'!$C$23</definedName>
    <definedName name="ExerciseRowStart">'Chart Calculations'!$C$22</definedName>
    <definedName name="LossPerDay">'GOALS'!$A$36</definedName>
    <definedName name="PlanDays">'GOALS'!$A$30</definedName>
    <definedName name="StartDate" localSheetId="1">'DIET'!#REF!</definedName>
    <definedName name="StartDate" localSheetId="2">'EXERCISE'!#REF!</definedName>
    <definedName name="StartDate">'GOALS'!$A$1</definedName>
    <definedName name="StartWeight" localSheetId="1">'DIET'!#REF!</definedName>
    <definedName name="StartWeight" localSheetId="2">'EXERCISE'!#REF!</definedName>
    <definedName name="StartWeight">'GOALS'!$A$12</definedName>
    <definedName name="Subtitle">'GOALS'!$C$4</definedName>
    <definedName name="WeightGoal" localSheetId="1">'DIET'!#REF!</definedName>
    <definedName name="WeightGoal" localSheetId="2">'EXERCISE'!#REF!</definedName>
    <definedName name="WeightGoal">'GOALS'!$A$24</definedName>
    <definedName name="_xlnm.Print_Titles" localSheetId="1">'DIET'!$5:$5</definedName>
    <definedName name="_xlnm.Print_Titles" localSheetId="2">'EXERCISE'!$5:$5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<sst xmlns="http://schemas.openxmlformats.org/spreadsheetml/2006/main" count="90" uniqueCount="44">
  <si>
    <t>Coffee</t>
  </si>
  <si>
    <t>Treadmill workout</t>
  </si>
  <si>
    <t>Bagel</t>
  </si>
  <si>
    <t>Light breakfast</t>
  </si>
  <si>
    <t>Morning coffee</t>
  </si>
  <si>
    <t>Lunch</t>
  </si>
  <si>
    <t>Sandwich</t>
  </si>
  <si>
    <t>Turkey sandwich</t>
  </si>
  <si>
    <t>Dinner</t>
  </si>
  <si>
    <t>Tater tot casserole</t>
  </si>
  <si>
    <t>Toast</t>
  </si>
  <si>
    <t>Salad</t>
  </si>
  <si>
    <t>Last diet entry</t>
  </si>
  <si>
    <t>Starting row</t>
  </si>
  <si>
    <t>DATE</t>
  </si>
  <si>
    <t>DAY</t>
  </si>
  <si>
    <t>GOALS</t>
  </si>
  <si>
    <t>DIET &amp; EXERCISE JOURNAL</t>
  </si>
  <si>
    <t>GOAL LOSS</t>
  </si>
  <si>
    <t>DAYS TO LOSE</t>
  </si>
  <si>
    <t>LOSS PER DAY</t>
  </si>
  <si>
    <t>START DATE</t>
  </si>
  <si>
    <t>END DATE</t>
  </si>
  <si>
    <t>START WEIGHT</t>
  </si>
  <si>
    <t>END WEIGHT</t>
  </si>
  <si>
    <t>Num</t>
  </si>
  <si>
    <t>CALORIES BURNED</t>
  </si>
  <si>
    <t>DURATION (MIN)</t>
  </si>
  <si>
    <t>FIBER</t>
  </si>
  <si>
    <t>SUGARS</t>
  </si>
  <si>
    <t>CALORIES</t>
  </si>
  <si>
    <t>EXERCISE ANALYSIS</t>
  </si>
  <si>
    <t>EXERCISE ANALYSIS CHARTING DATA</t>
  </si>
  <si>
    <t>DIET ANALYSIS CHARTING DATA</t>
  </si>
  <si>
    <t>DIET</t>
  </si>
  <si>
    <t>Run</t>
  </si>
  <si>
    <t>DIETARY ANALYSIS</t>
  </si>
  <si>
    <t>TIME</t>
  </si>
  <si>
    <t>DESCRIPTION</t>
  </si>
  <si>
    <t>NOTES</t>
  </si>
  <si>
    <t>EXERCISE</t>
  </si>
  <si>
    <t>Extreme workout</t>
  </si>
  <si>
    <t>Low impact aerobics</t>
  </si>
  <si>
    <t>CARBS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</si>
</sst>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77" formatCode="0"/>
    <numFmt numFmtId="178" formatCode="m/d/yyyy"/>
  </numFmts>
  <fonts count="22">
    <font>
      <sz val="11"/>
      <color theme="1"/>
      <name val="Arial"/>
      <family val="2"/>
      <scheme val="minor"/>
    </font>
    <font>
      <sz val="10"/>
      <name val="Arial"/>
      <family val="2"/>
    </font>
    <font>
      <sz val="11"/>
      <color theme="0"/>
      <name val="Arial"/>
      <family val="2"/>
      <scheme val="minor"/>
    </font>
    <font>
      <sz val="24"/>
      <color theme="1" tint="0.24995000660419464"/>
      <name val="Arial Black"/>
      <family val="2"/>
      <scheme val="major"/>
    </font>
    <font>
      <sz val="12"/>
      <color theme="1" tint="0.24995000660419464"/>
      <name val="Arial"/>
      <family val="2"/>
      <scheme val="minor"/>
    </font>
    <font>
      <sz val="14"/>
      <color theme="0"/>
      <name val="Arial Black"/>
      <family val="2"/>
      <scheme val="major"/>
    </font>
    <font>
      <sz val="18"/>
      <color theme="0"/>
      <name val="Arial Black"/>
      <family val="2"/>
      <scheme val="major"/>
    </font>
    <font>
      <sz val="18"/>
      <color theme="6" tint="0.7999799847602844"/>
      <name val="Arial Black"/>
      <family val="2"/>
      <scheme val="major"/>
    </font>
    <font>
      <sz val="11"/>
      <color theme="6" tint="0.7999799847602844"/>
      <name val="Arial"/>
      <family val="2"/>
      <scheme val="minor"/>
    </font>
    <font>
      <sz val="11"/>
      <name val="Arial"/>
      <family val="2"/>
      <scheme val="minor"/>
    </font>
    <font>
      <b/>
      <sz val="11"/>
      <name val="Arial"/>
      <family val="2"/>
      <scheme val="minor"/>
    </font>
    <font>
      <sz val="8"/>
      <name val="Arial"/>
      <family val="2"/>
      <scheme val="minor"/>
    </font>
    <font>
      <sz val="10"/>
      <color theme="1"/>
      <name val="Arial"/>
      <family val="2"/>
      <scheme val="minor"/>
    </font>
    <font>
      <sz val="11"/>
      <color theme="0"/>
      <name val="Arial Black"/>
      <family val="2"/>
    </font>
    <font>
      <sz val="11"/>
      <color theme="1" tint="0.25"/>
      <name val="Arial"/>
      <family val="2"/>
    </font>
    <font>
      <sz val="10.5"/>
      <color theme="1"/>
      <name val="Arial"/>
      <family val="2"/>
    </font>
    <font>
      <sz val="11"/>
      <color theme="0"/>
      <name val="Arial"/>
      <family val="2"/>
    </font>
    <font>
      <sz val="7"/>
      <color theme="1" tint="0.5"/>
      <name val="+mn-cs"/>
      <family val="2"/>
    </font>
    <font>
      <sz val="9"/>
      <color theme="1" tint="0.5"/>
      <name val="+mn-cs"/>
      <family val="2"/>
    </font>
    <font>
      <sz val="9"/>
      <color theme="1" tint="0.35"/>
      <name val="Arial"/>
      <family val="2"/>
    </font>
    <font>
      <b/>
      <sz val="11"/>
      <color theme="1" tint="0.25"/>
      <name val="Arial"/>
      <family val="2"/>
    </font>
    <font>
      <sz val="8"/>
      <color theme="1" tint="0.5"/>
      <name val="+mn-cs"/>
      <family val="2"/>
    </font>
  </fonts>
  <fills count="18">
    <fill>
      <patternFill/>
    </fill>
    <fill>
      <patternFill patternType="gray125"/>
    </fill>
    <fill>
      <patternFill patternType="solid">
        <fgColor theme="6"/>
        <bgColor indexed="64"/>
      </patternFill>
    </fill>
    <fill>
      <patternFill patternType="solid">
        <fgColor theme="0"/>
        <bgColor indexed="64"/>
      </patternFill>
    </fill>
    <fill>
      <gradientFill>
        <stop position="0">
          <color theme="4"/>
        </stop>
        <stop position="1">
          <color theme="4" tint="-0.2509700059890747"/>
        </stop>
      </gradientFill>
    </fill>
    <fill>
      <gradientFill>
        <stop position="0">
          <color theme="4"/>
        </stop>
        <stop position="1">
          <color theme="4" tint="-0.2509700059890747"/>
        </stop>
      </gradientFill>
    </fill>
    <fill>
      <gradientFill>
        <stop position="0">
          <color theme="4"/>
        </stop>
        <stop position="1">
          <color theme="4" tint="-0.2509700059890747"/>
        </stop>
      </gradientFill>
    </fill>
    <fill>
      <gradientFill>
        <stop position="0">
          <color theme="4"/>
        </stop>
        <stop position="1">
          <color theme="4" tint="-0.2509700059890747"/>
        </stop>
      </gradientFill>
    </fill>
    <fill>
      <gradientFill>
        <stop position="0">
          <color theme="5"/>
        </stop>
        <stop position="1">
          <color theme="5" tint="-0.2509700059890747"/>
        </stop>
      </gradientFill>
    </fill>
    <fill>
      <gradientFill>
        <stop position="0">
          <color theme="5"/>
        </stop>
        <stop position="1">
          <color theme="5" tint="-0.2509700059890747"/>
        </stop>
      </gradientFill>
    </fill>
    <fill>
      <gradientFill>
        <stop position="0">
          <color theme="5"/>
        </stop>
        <stop position="1">
          <color theme="5" tint="-0.2509700059890747"/>
        </stop>
      </gradientFill>
    </fill>
    <fill>
      <gradientFill>
        <stop position="0">
          <color theme="5"/>
        </stop>
        <stop position="1">
          <color theme="5" tint="-0.2509700059890747"/>
        </stop>
      </gradientFill>
    </fill>
    <fill>
      <gradientFill>
        <stop position="0">
          <color theme="6"/>
        </stop>
        <stop position="1">
          <color theme="6" tint="-0.2509700059890747"/>
        </stop>
      </gradientFill>
    </fill>
    <fill>
      <gradientFill>
        <stop position="0">
          <color theme="6"/>
        </stop>
        <stop position="1">
          <color theme="6" tint="-0.2509700059890747"/>
        </stop>
      </gradientFill>
    </fill>
    <fill>
      <gradientFill>
        <stop position="0">
          <color theme="6"/>
        </stop>
        <stop position="1">
          <color theme="6" tint="-0.2509700059890747"/>
        </stop>
      </gradientFill>
    </fill>
    <fill>
      <gradientFill>
        <stop position="0">
          <color theme="6"/>
        </stop>
        <stop position="1">
          <color theme="6" tint="-0.2509700059890747"/>
        </stop>
      </gradientFill>
    </fill>
    <fill>
      <gradientFill>
        <stop position="0">
          <color theme="6"/>
        </stop>
        <stop position="1">
          <color theme="6" tint="-0.2509700059890747"/>
        </stop>
      </gradientFill>
    </fill>
    <fill>
      <gradientFill>
        <stop position="0">
          <color theme="6"/>
        </stop>
        <stop position="1">
          <color theme="6" tint="-0.2509700059890747"/>
        </stop>
      </gradientFill>
    </fill>
  </fills>
  <borders count="6">
    <border>
      <left/>
      <right/>
      <top/>
      <bottom/>
      <diagonal/>
    </border>
    <border>
      <left/>
      <right/>
      <top/>
      <bottom style="thin">
        <color theme="0" tint="-0.3499799966812134"/>
      </bottom>
    </border>
    <border>
      <left style="thin">
        <color theme="1" tint="0.49998000264167786"/>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top style="thin">
        <color theme="0"/>
      </top>
      <bottom/>
    </border>
    <border>
      <left/>
      <right/>
      <top/>
      <bottom style="thin">
        <color theme="0"/>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1" applyNumberFormat="0" applyFill="0" applyProtection="0">
      <alignment/>
    </xf>
    <xf numFmtId="0" fontId="4" fillId="0" borderId="0" applyNumberFormat="0" applyFill="0" applyProtection="0">
      <alignment vertical="center"/>
    </xf>
    <xf numFmtId="0" fontId="5" fillId="2" borderId="0" applyNumberFormat="0" applyProtection="0">
      <alignment horizontal="left" vertical="center" indent="1"/>
    </xf>
  </cellStyleXfs>
  <cellXfs count="45">
    <xf numFmtId="0" fontId="0" fillId="0" borderId="0" xfId="0" applyAlignment="1">
      <alignment vertical="center"/>
    </xf>
    <xf numFmtId="0" fontId="3" fillId="0" borderId="1" xfId="20">
      <alignment/>
    </xf>
    <xf numFmtId="0" fontId="4" fillId="0" borderId="0" xfId="21" applyAlignment="1">
      <alignment vertical="center"/>
    </xf>
    <xf numFmtId="0" fontId="9" fillId="3"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Alignment="1">
      <alignment vertical="center"/>
    </xf>
    <xf numFmtId="0" fontId="0" fillId="0" borderId="0" xfId="0" applyFill="1" applyAlignment="1">
      <alignment vertical="center"/>
    </xf>
    <xf numFmtId="0" fontId="10" fillId="0" borderId="2" xfId="0" applyFont="1" applyFill="1" applyBorder="1" applyAlignment="1">
      <alignment vertical="center"/>
    </xf>
    <xf numFmtId="14" fontId="11" fillId="0" borderId="2" xfId="0" applyNumberFormat="1" applyFont="1" applyFill="1" applyBorder="1" applyAlignment="1">
      <alignment vertical="center"/>
    </xf>
    <xf numFmtId="0" fontId="11" fillId="0" borderId="2" xfId="0" applyFont="1" applyFill="1" applyBorder="1" applyAlignment="1">
      <alignment vertical="center"/>
    </xf>
    <xf numFmtId="14" fontId="11" fillId="0" borderId="3" xfId="0" applyNumberFormat="1" applyFont="1" applyFill="1" applyBorder="1" applyAlignment="1">
      <alignment vertical="center"/>
    </xf>
    <xf numFmtId="0" fontId="9" fillId="0" borderId="2" xfId="0" applyFont="1" applyFill="1" applyBorder="1" applyAlignment="1">
      <alignment vertical="center"/>
    </xf>
    <xf numFmtId="0" fontId="9" fillId="0" borderId="2" xfId="0" applyNumberFormat="1" applyFont="1" applyFill="1" applyBorder="1" applyAlignment="1">
      <alignment vertical="center"/>
    </xf>
    <xf numFmtId="0" fontId="3" fillId="0" borderId="1" xfId="20" applyAlignment="1">
      <alignment/>
    </xf>
    <xf numFmtId="14"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Alignment="1">
      <alignment vertical="center"/>
    </xf>
    <xf numFmtId="164" fontId="0" fillId="0" borderId="0" xfId="0" applyNumberFormat="1" applyFont="1" applyFill="1" applyBorder="1" applyAlignment="1">
      <alignment horizontal="left" vertical="center"/>
    </xf>
    <xf numFmtId="1" fontId="0" fillId="0" borderId="0" xfId="0" applyNumberFormat="1" applyFont="1" applyFill="1" applyBorder="1" applyAlignment="1">
      <alignment horizontal="left" vertical="center"/>
    </xf>
    <xf numFmtId="1" fontId="0" fillId="0" borderId="0" xfId="0" applyNumberFormat="1" applyAlignment="1">
      <alignment horizontal="left" vertical="center"/>
    </xf>
    <xf numFmtId="14" fontId="0" fillId="0" borderId="0" xfId="0" applyNumberFormat="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xf>
    <xf numFmtId="14" fontId="12" fillId="0" borderId="0" xfId="0" applyNumberFormat="1" applyFont="1" applyFill="1" applyBorder="1" applyAlignment="1">
      <alignment horizontal="left" vertical="center"/>
    </xf>
    <xf numFmtId="164" fontId="12" fillId="0" borderId="0" xfId="0" applyNumberFormat="1" applyFont="1" applyFill="1" applyBorder="1" applyAlignment="1">
      <alignment horizontal="left" vertical="center"/>
    </xf>
    <xf numFmtId="1" fontId="12" fillId="0" borderId="0" xfId="0" applyNumberFormat="1"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5" fillId="2" borderId="0" xfId="22" applyAlignment="1">
      <alignment horizontal="left" vertical="center" indent="1"/>
    </xf>
    <xf numFmtId="0" fontId="5" fillId="2" borderId="0" xfId="22" applyAlignment="1">
      <alignment horizontal="left" vertical="center" indent="1"/>
    </xf>
    <xf numFmtId="14" fontId="6" fillId="4" borderId="4" xfId="0" applyNumberFormat="1" applyFont="1" applyFill="1" applyBorder="1" applyAlignment="1">
      <alignment horizontal="center"/>
    </xf>
    <xf numFmtId="14" fontId="6" fillId="5" borderId="0" xfId="0" applyNumberFormat="1" applyFont="1" applyFill="1" applyBorder="1" applyAlignment="1">
      <alignment horizontal="center"/>
    </xf>
    <xf numFmtId="0" fontId="2" fillId="6" borderId="0" xfId="0" applyFont="1" applyFill="1" applyBorder="1" applyAlignment="1">
      <alignment horizontal="center" vertical="top"/>
    </xf>
    <xf numFmtId="0" fontId="2" fillId="7" borderId="5" xfId="0" applyFont="1" applyFill="1" applyBorder="1" applyAlignment="1">
      <alignment horizontal="center" vertical="top"/>
    </xf>
    <xf numFmtId="0" fontId="2" fillId="8" borderId="0" xfId="0" applyFont="1" applyFill="1" applyBorder="1" applyAlignment="1">
      <alignment horizontal="center" vertical="top"/>
    </xf>
    <xf numFmtId="0" fontId="2" fillId="9" borderId="5" xfId="0" applyFont="1" applyFill="1" applyBorder="1" applyAlignment="1">
      <alignment horizontal="center" vertical="top"/>
    </xf>
    <xf numFmtId="2" fontId="6" fillId="10" borderId="4" xfId="0" applyNumberFormat="1" applyFont="1" applyFill="1" applyBorder="1" applyAlignment="1">
      <alignment horizontal="center"/>
    </xf>
    <xf numFmtId="2" fontId="6" fillId="11" borderId="0" xfId="0" applyNumberFormat="1" applyFont="1" applyFill="1" applyBorder="1" applyAlignment="1">
      <alignment horizontal="center"/>
    </xf>
    <xf numFmtId="0" fontId="7" fillId="12" borderId="4" xfId="0" applyFont="1" applyFill="1" applyBorder="1" applyAlignment="1">
      <alignment horizontal="center"/>
    </xf>
    <xf numFmtId="0" fontId="7" fillId="13" borderId="0" xfId="0" applyFont="1" applyFill="1" applyBorder="1" applyAlignment="1">
      <alignment horizontal="center"/>
    </xf>
    <xf numFmtId="2" fontId="7" fillId="14" borderId="4" xfId="0" applyNumberFormat="1" applyFont="1" applyFill="1" applyBorder="1" applyAlignment="1">
      <alignment horizontal="center"/>
    </xf>
    <xf numFmtId="2" fontId="7" fillId="15" borderId="0" xfId="0" applyNumberFormat="1" applyFont="1" applyFill="1" applyBorder="1" applyAlignment="1">
      <alignment horizontal="center"/>
    </xf>
    <xf numFmtId="0" fontId="8" fillId="16" borderId="0" xfId="0" applyFont="1" applyFill="1" applyBorder="1" applyAlignment="1">
      <alignment horizontal="center" vertical="top"/>
    </xf>
    <xf numFmtId="0" fontId="8" fillId="17" borderId="5" xfId="0" applyFont="1" applyFill="1" applyBorder="1" applyAlignment="1">
      <alignment horizontal="center" vertical="top"/>
    </xf>
    <xf numFmtId="0" fontId="3" fillId="0" borderId="1" xfId="20" applyFill="1">
      <alignment/>
    </xf>
  </cellXfs>
  <cellStyles count="9">
    <cellStyle name="Normal" xfId="0"/>
    <cellStyle name="Percent" xfId="15"/>
    <cellStyle name="Currency" xfId="16"/>
    <cellStyle name="Currency [0]" xfId="17"/>
    <cellStyle name="Comma" xfId="18"/>
    <cellStyle name="Comma [0]" xfId="19"/>
    <cellStyle name="Heading 1" xfId="20"/>
    <cellStyle name="Heading 2" xfId="21"/>
    <cellStyle name="Heading 3" xfId="22"/>
  </cellStyles>
  <dxfs count="21">
    <dxf>
      <alignment horizontal="left" vertical="center" textRotation="0" wrapText="1" shrinkToFit="1" readingOrder="0"/>
    </dxf>
    <dxf>
      <numFmt numFmtId="177" formatCode="0"/>
      <alignment horizontal="left" vertical="center" textRotation="0" wrapText="1" shrinkToFit="1" readingOrder="0"/>
    </dxf>
    <dxf>
      <numFmt numFmtId="177" formatCode="0"/>
      <alignment horizontal="left" vertical="center" textRotation="0" wrapText="1" shrinkToFit="1" readingOrder="0"/>
    </dxf>
    <dxf>
      <numFmt numFmtId="178" formatCode="m/d/yyyy"/>
      <alignment horizontal="left" vertical="center" textRotation="0" wrapText="1" shrinkToFit="1" readingOrder="0"/>
    </dxf>
    <dxf>
      <alignment horizontal="left" vertical="center" textRotation="0" wrapText="1" shrinkToFit="1" readingOrder="0"/>
    </dxf>
    <dxf>
      <font>
        <i val="0"/>
        <u val="none"/>
        <strike val="0"/>
        <sz val="10"/>
        <name val="Arial"/>
        <color theme="1"/>
      </font>
      <alignment horizontal="left" vertical="center" textRotation="0" wrapText="1" shrinkToFit="1" readingOrder="0"/>
    </dxf>
    <dxf>
      <alignment vertical="center" textRotation="0" wrapText="1" shrinkToFit="1" readingOrder="0"/>
    </dxf>
    <dxf>
      <numFmt numFmtId="177" formatCode="0"/>
      <alignment horizontal="left" vertical="center" textRotation="0" wrapText="1" shrinkToFit="1" readingOrder="0"/>
    </dxf>
    <dxf>
      <numFmt numFmtId="177" formatCode="0"/>
      <alignment horizontal="left" vertical="center" textRotation="0" wrapText="1" shrinkToFit="1" readingOrder="0"/>
    </dxf>
    <dxf>
      <numFmt numFmtId="177" formatCode="0"/>
      <alignment horizontal="left" vertical="center" textRotation="0" wrapText="1" shrinkToFit="1" readingOrder="0"/>
    </dxf>
    <dxf>
      <numFmt numFmtId="177" formatCode="0"/>
      <alignment horizontal="left" vertical="center" textRotation="0" wrapText="1" shrinkToFit="1" readingOrder="0"/>
    </dxf>
    <dxf>
      <alignment vertical="center" textRotation="0" wrapText="1" shrinkToFit="1" readingOrder="0"/>
    </dxf>
    <dxf>
      <numFmt numFmtId="164" formatCode="[$-F400]h:mm:ss\ AM/PM"/>
      <alignment horizontal="left" vertical="center" textRotation="0" wrapText="1" shrinkToFit="1" readingOrder="0"/>
    </dxf>
    <dxf>
      <numFmt numFmtId="178" formatCode="m/d/yyyy"/>
      <alignment horizontal="left" vertical="center" textRotation="0" wrapText="1" shrinkToFit="1" readingOrder="0"/>
    </dxf>
    <dxf>
      <alignment vertical="center" textRotation="0" wrapText="1" shrinkToFit="1" readingOrder="0"/>
    </dxf>
    <dxf>
      <font>
        <i val="0"/>
        <u val="none"/>
        <strike val="0"/>
        <sz val="10"/>
        <name val="Arial"/>
        <color theme="1"/>
      </font>
      <alignment horizontal="left" vertical="center" textRotation="0" wrapText="1" shrinkToFit="1" readingOrder="0"/>
    </dxf>
    <dxf>
      <font>
        <color theme="1" tint="0.24995000660419464"/>
      </font>
      <fill>
        <patternFill patternType="solid">
          <fgColor theme="6" tint="0.7999500036239624"/>
          <bgColor theme="0" tint="-0.04997999966144562"/>
        </patternFill>
      </fill>
      <border>
        <left/>
        <right/>
        <top/>
        <bottom/>
        <vertical/>
        <horizontal/>
      </border>
    </dxf>
    <dxf>
      <font>
        <b/>
        <i val="0"/>
        <color theme="1" tint="0.24995000660419464"/>
      </font>
    </dxf>
    <dxf>
      <font>
        <b/>
        <i val="0"/>
        <color theme="1" tint="0.24995000660419464"/>
      </font>
      <border>
        <top style="double">
          <color theme="6"/>
        </top>
        <bottom style="thin">
          <color theme="6"/>
        </bottom>
      </border>
    </dxf>
    <dxf>
      <font>
        <b/>
        <i val="0"/>
        <color theme="0"/>
      </font>
      <fill>
        <patternFill patternType="solid">
          <fgColor theme="6"/>
          <bgColor theme="6"/>
        </patternFill>
      </fill>
      <border>
        <left/>
        <right/>
        <top/>
        <bottom/>
        <vertical/>
        <horizontal/>
      </border>
    </dxf>
    <dxf>
      <font>
        <b val="0"/>
        <i val="0"/>
        <color theme="1" tint="0.24995000660419464"/>
      </font>
      <border>
        <left/>
        <right/>
        <top/>
        <bottom/>
        <vertical/>
        <horizontal/>
      </border>
    </dxf>
  </dxfs>
  <tableStyles count="1" defaultTableStyle="Diet and exercise journal Table" defaultPivotStyle="PivotStyleMedium11">
    <tableStyle name="Diet and exercise journal Table" pivot="0" count="5">
      <tableStyleElement type="wholeTable" dxfId="20"/>
      <tableStyleElement type="headerRow" dxfId="19"/>
      <tableStyleElement type="totalRow" dxfId="18"/>
      <tableStyleElement type="firstColumn" dxfId="17"/>
      <tableStyleElement type="firstRowStripe" dxfId="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75"/>
          <c:y val="0.06325"/>
          <c:w val="0.715"/>
          <c:h val="0.77525"/>
        </c:manualLayout>
      </c:layout>
      <c:barChart>
        <c:barDir val="col"/>
        <c:grouping val="percentStacked"/>
        <c:varyColors val="0"/>
        <c:ser>
          <c:idx val="0"/>
          <c:order val="0"/>
          <c:tx>
            <c:strRef>
              <c:f>'Chart Calculations'!$I$4</c:f>
              <c:strCache>
                <c:ptCount val="1"/>
                <c:pt idx="0">
                  <c:v>CALORIES</c:v>
                </c:pt>
              </c:strCache>
            </c:strRef>
          </c:tx>
          <c:spPr>
            <a:solidFill>
              <a:schemeClr val="accent3">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 Calculations'!$E$5:$E$18</c:f>
              <c:strCache/>
            </c:strRef>
          </c:cat>
          <c:val>
            <c:numRef>
              <c:f>'Chart Calculations'!$I$5:$I$18</c:f>
              <c:numCache/>
            </c:numRef>
          </c:val>
        </c:ser>
        <c:ser>
          <c:idx val="1"/>
          <c:order val="1"/>
          <c:tx>
            <c:strRef>
              <c:f>'Chart Calculations'!$H$4</c:f>
              <c:strCache>
                <c:ptCount val="1"/>
                <c:pt idx="0">
                  <c:v>CARBS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 Calculations'!$E$5:$E$18</c:f>
              <c:strCache/>
            </c:strRef>
          </c:cat>
          <c:val>
            <c:numRef>
              <c:f>'Chart Calculations'!$H$5:$H$18</c:f>
              <c:numCache/>
            </c:numRef>
          </c:val>
        </c:ser>
        <c:ser>
          <c:idx val="2"/>
          <c:order val="2"/>
          <c:tx>
            <c:strRef>
              <c:f>'Chart Calculations'!$G$4</c:f>
              <c:strCache>
                <c:ptCount val="1"/>
                <c:pt idx="0">
                  <c:v>SUGARS</c:v>
                </c:pt>
              </c:strCache>
            </c:strRef>
          </c:tx>
          <c:spPr>
            <a:solidFill>
              <a:schemeClr val="bg1">
                <a:lumMod val="6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 Calculations'!$E$5:$E$18</c:f>
              <c:strCache/>
            </c:strRef>
          </c:cat>
          <c:val>
            <c:numRef>
              <c:f>'Chart Calculations'!$G$5:$G$18</c:f>
              <c:numCache/>
            </c:numRef>
          </c:val>
        </c:ser>
        <c:ser>
          <c:idx val="3"/>
          <c:order val="3"/>
          <c:tx>
            <c:strRef>
              <c:f>'Chart Calculations'!$F$4</c:f>
              <c:strCache>
                <c:ptCount val="1"/>
                <c:pt idx="0">
                  <c:v>FIBER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 Calculations'!$E$5:$E$18</c:f>
              <c:strCache/>
            </c:strRef>
          </c:cat>
          <c:val>
            <c:numRef>
              <c:f>'Chart Calculations'!$F$5:$F$18</c:f>
              <c:numCache/>
            </c:numRef>
          </c:val>
        </c:ser>
        <c:overlap val="100"/>
        <c:gapWidth val="90"/>
        <c:axId val="10100598"/>
        <c:axId val="23796519"/>
      </c:barChart>
      <c:catAx>
        <c:axId val="101005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700" b="0" i="0" u="none" baseline="0">
                <a:solidFill>
                  <a:schemeClr val="tx1">
                    <a:lumMod val="50000"/>
                    <a:lumOff val="50000"/>
                  </a:schemeClr>
                </a:solidFill>
                <a:latin typeface="+mn-lt"/>
                <a:ea typeface="+mn-cs"/>
                <a:cs typeface="+mn-cs"/>
              </a:defRPr>
            </a:pPr>
          </a:p>
        </c:txPr>
        <c:crossAx val="23796519"/>
        <c:crosses val="autoZero"/>
        <c:auto val="1"/>
        <c:lblOffset val="100"/>
        <c:noMultiLvlLbl val="0"/>
      </c:catAx>
      <c:valAx>
        <c:axId val="2379651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50000"/>
                    <a:lumOff val="50000"/>
                  </a:schemeClr>
                </a:solidFill>
                <a:latin typeface="+mn-lt"/>
                <a:ea typeface="+mn-cs"/>
                <a:cs typeface="+mn-cs"/>
              </a:defRPr>
            </a:pPr>
          </a:p>
        </c:txPr>
        <c:crossAx val="10100598"/>
        <c:crosses val="autoZero"/>
        <c:crossBetween val="between"/>
        <c:dispUnits/>
        <c:majorUnit val="0.5"/>
      </c:valAx>
      <c:spPr>
        <a:noFill/>
        <a:ln>
          <a:noFill/>
        </a:ln>
      </c:spPr>
    </c:plotArea>
    <c:legend>
      <c:legendPos val="r"/>
      <c:layout>
        <c:manualLayout>
          <c:xMode val="edge"/>
          <c:yMode val="edge"/>
          <c:x val="0.826"/>
          <c:y val="0"/>
          <c:w val="0.17225"/>
          <c:h val="0.969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1"/>
    <c:dispBlanksAs val="gap"/>
    <c:showDLblsOverMax val="0"/>
  </c:chart>
  <c:spPr>
    <a:no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25"/>
          <c:y val="0.043"/>
          <c:w val="0.732"/>
          <c:h val="0.777"/>
        </c:manualLayout>
      </c:layout>
      <c:barChart>
        <c:barDir val="col"/>
        <c:grouping val="clustered"/>
        <c:varyColors val="0"/>
        <c:ser>
          <c:idx val="0"/>
          <c:order val="0"/>
          <c:tx>
            <c:strRef>
              <c:f>'Chart Calculations'!$G$22</c:f>
              <c:strCache>
                <c:ptCount val="1"/>
                <c:pt idx="0">
                  <c:v>CALORIES BURNED</c:v>
                </c:pt>
              </c:strCache>
            </c:strRef>
          </c:tx>
          <c:spPr>
            <a:solidFill>
              <a:schemeClr val="accent3">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1" i="0" u="none" baseline="0">
                    <a:solidFill>
                      <a:schemeClr val="tx1">
                        <a:lumMod val="75000"/>
                        <a:lumOff val="25000"/>
                      </a:schemeClr>
                    </a:solidFill>
                    <a:latin typeface="+mn-lt"/>
                    <a:ea typeface="Arial"/>
                    <a:cs typeface="Arial"/>
                  </a:defRPr>
                </a:pPr>
              </a:p>
            </c:txPr>
            <c:showLegendKey val="0"/>
            <c:showVal val="1"/>
            <c:showBubbleSize val="0"/>
            <c:showCatName val="0"/>
            <c:showSerName val="0"/>
            <c:showPercent val="0"/>
          </c:dLbls>
          <c:cat>
            <c:strRef>
              <c:f>'Chart Calculations'!$D$23:$D$36</c:f>
              <c:strCache/>
            </c:strRef>
          </c:cat>
          <c:val>
            <c:numRef>
              <c:f>'Chart Calculations'!$G$23:$G$36</c:f>
              <c:numCache/>
            </c:numRef>
          </c:val>
        </c:ser>
        <c:gapWidth val="90"/>
        <c:axId val="12842080"/>
        <c:axId val="48469857"/>
      </c:barChart>
      <c:lineChart>
        <c:grouping val="standard"/>
        <c:varyColors val="0"/>
        <c:ser>
          <c:idx val="1"/>
          <c:order val="1"/>
          <c:tx>
            <c:strRef>
              <c:f>'Chart Calculations'!$F$22</c:f>
              <c:strCache>
                <c:ptCount val="1"/>
                <c:pt idx="0">
                  <c:v>DURATION (MIN)</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'Chart Calculations'!$D$23:$E$36</c:f>
              <c:multiLvlStrCache/>
            </c:multiLvlStrRef>
          </c:cat>
          <c:val>
            <c:numRef>
              <c:f>'Chart Calculations'!$F$23:$F$36</c:f>
              <c:numCache/>
            </c:numRef>
          </c:val>
          <c:smooth val="0"/>
        </c:ser>
        <c:axId val="12842080"/>
        <c:axId val="48469857"/>
      </c:lineChart>
      <c:dateAx>
        <c:axId val="12842080"/>
        <c:scaling>
          <c:orientation val="minMax"/>
        </c:scaling>
        <c:axPos val="b"/>
        <c:delete val="0"/>
        <c:numFmt formatCode="m/d/yyyy" sourceLinked="0"/>
        <c:majorTickMark val="out"/>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lumMod val="50000"/>
                    <a:lumOff val="50000"/>
                  </a:schemeClr>
                </a:solidFill>
                <a:latin typeface="+mn-lt"/>
                <a:ea typeface="+mn-cs"/>
                <a:cs typeface="+mn-cs"/>
              </a:defRPr>
            </a:pPr>
          </a:p>
        </c:txPr>
        <c:crossAx val="48469857"/>
        <c:crosses val="autoZero"/>
        <c:auto val="1"/>
        <c:baseTimeUnit val="days"/>
        <c:noMultiLvlLbl val="0"/>
      </c:dateAx>
      <c:valAx>
        <c:axId val="48469857"/>
        <c:scaling>
          <c:orientation val="minMax"/>
        </c:scaling>
        <c:axPos val="l"/>
        <c:majorGridlines>
          <c:spPr>
            <a:ln w="9525" cap="flat" cmpd="sng">
              <a:solidFill>
                <a:schemeClr val="bg1">
                  <a:lumMod val="65000"/>
                </a:schemeClr>
              </a:solidFill>
              <a:round/>
            </a:ln>
          </c:spPr>
        </c:majorGridlines>
        <c:minorGridlines>
          <c:spPr>
            <a:ln w="9525" cap="flat" cmpd="sng">
              <a:solidFill>
                <a:schemeClr val="bg1">
                  <a:lumMod val="85000"/>
                </a:schemeClr>
              </a:solidFill>
              <a:round/>
            </a:ln>
          </c:spPr>
        </c:min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50000"/>
                    <a:lumOff val="50000"/>
                  </a:schemeClr>
                </a:solidFill>
                <a:latin typeface="+mn-lt"/>
                <a:ea typeface="+mn-cs"/>
                <a:cs typeface="+mn-cs"/>
              </a:defRPr>
            </a:pPr>
          </a:p>
        </c:txPr>
        <c:crossAx val="12842080"/>
        <c:crosses val="autoZero"/>
        <c:crossBetween val="between"/>
        <c:dispUnits/>
      </c:valAx>
      <c:spPr>
        <a:noFill/>
        <a:ln>
          <a:noFill/>
        </a:ln>
      </c:spPr>
    </c:plotArea>
    <c:legend>
      <c:legendPos val="r"/>
      <c:layout>
        <c:manualLayout>
          <c:xMode val="edge"/>
          <c:yMode val="edge"/>
          <c:x val="0.7935"/>
          <c:y val="0.03175"/>
          <c:w val="0.199"/>
          <c:h val="0.19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Arial"/>
              <a:cs typeface="Arial"/>
            </a:defRPr>
          </a:pPr>
        </a:p>
      </c:txPr>
    </c:legend>
    <c:plotVisOnly val="0"/>
    <c:dispBlanksAs val="gap"/>
    <c:showDLblsOverMax val="0"/>
  </c:chart>
  <c:spPr>
    <a:no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hyperlink" Target="#EXERCISE!A1" /><Relationship Id="rId2" Type="http://schemas.openxmlformats.org/officeDocument/2006/relationships/hyperlink" Target="#DIET!A1" /><Relationship Id="rId3" Type="http://schemas.openxmlformats.org/officeDocument/2006/relationships/chart" Target="/xl/charts/chart1.xml" /><Relationship Id="rId4"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hyperlink" Target="#GOALS!A1" /><Relationship Id="rId2" Type="http://schemas.openxmlformats.org/officeDocument/2006/relationships/hyperlink" Target="#EXERCISE!A1" /></Relationships>
</file>

<file path=xl/drawings/_rels/drawing3.xml.rels><?xml version="1.0" encoding="utf-8" standalone="yes"?><Relationships xmlns="http://schemas.openxmlformats.org/package/2006/relationships"><Relationship Id="rId1" Type="http://schemas.openxmlformats.org/officeDocument/2006/relationships/hyperlink" Target="#DIET!A1" /><Relationship Id="rId2" Type="http://schemas.openxmlformats.org/officeDocument/2006/relationships/hyperlink" Target="#GOAL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142875</xdr:colOff>
      <xdr:row>2</xdr:row>
      <xdr:rowOff>47625</xdr:rowOff>
    </xdr:from>
    <xdr:ext cx="304800" cy="304800"/>
    <xdr:sp macro="" textlink="">
      <xdr:nvSpPr>
        <xdr:cNvPr id="2" name="Exercise" descr="&quot;&quot;" title="Goals navigation button">
          <a:hlinkClick r:id="rId1"/>
        </xdr:cNvPr>
        <xdr:cNvSpPr/>
      </xdr:nvSpPr>
      <xdr:spPr>
        <a:xfrm>
          <a:off x="8610600" y="295275"/>
          <a:ext cx="304800" cy="304800"/>
        </a:xfrm>
        <a:prstGeom prst="rect">
          <a:avLst/>
        </a:prstGeom>
        <a:solidFill>
          <a:srgbClr val="404040"/>
        </a:solidFill>
        <a:ln>
          <a:noFill/>
        </a:ln>
      </xdr:spPr>
      <xdr:style>
        <a:lnRef idx="1">
          <a:schemeClr val="accent3"/>
        </a:lnRef>
        <a:fillRef idx="2">
          <a:schemeClr val="accent3"/>
        </a:fillRef>
        <a:effectRef idx="1">
          <a:schemeClr val="accent3"/>
        </a:effectRef>
        <a:fontRef idx="minor">
          <a:schemeClr val="tx1"/>
        </a:fontRef>
      </xdr:style>
      <xdr:txBody>
        <a:bodyPr vertOverflow="clip" horzOverflow="clip" rtlCol="0" anchor="ctr"/>
        <a:lstStyle/>
        <a:p>
          <a:pPr algn="ctr"/>
          <a:r>
            <a:rPr lang="en-US">
              <a:solidFill>
                <a:schemeClr val="bg1"/>
              </a:solidFill>
              <a:latin typeface="+mj-lt"/>
            </a:rPr>
            <a:t>&lt;</a:t>
          </a:r>
        </a:p>
      </xdr:txBody>
    </xdr:sp>
    <xdr:clientData fPrintsWithSheet="0"/>
  </xdr:oneCellAnchor>
  <xdr:oneCellAnchor>
    <xdr:from>
      <xdr:col>10</xdr:col>
      <xdr:colOff>485775</xdr:colOff>
      <xdr:row>2</xdr:row>
      <xdr:rowOff>47625</xdr:rowOff>
    </xdr:from>
    <xdr:ext cx="304800" cy="304800"/>
    <xdr:sp macro="" textlink="">
      <xdr:nvSpPr>
        <xdr:cNvPr id="3" name="Diet" descr="&quot;&quot;" title="Diet navigation button">
          <a:hlinkClick r:id="rId2"/>
        </xdr:cNvPr>
        <xdr:cNvSpPr/>
      </xdr:nvSpPr>
      <xdr:spPr>
        <a:xfrm>
          <a:off x="8953500" y="295275"/>
          <a:ext cx="304800" cy="304800"/>
        </a:xfrm>
        <a:prstGeom prst="rect">
          <a:avLst/>
        </a:prstGeom>
        <a:solidFill>
          <a:srgbClr val="404040"/>
        </a:solidFill>
        <a:ln>
          <a:noFill/>
        </a:ln>
      </xdr:spPr>
      <xdr:style>
        <a:lnRef idx="1">
          <a:schemeClr val="accent3"/>
        </a:lnRef>
        <a:fillRef idx="2">
          <a:schemeClr val="accent3"/>
        </a:fillRef>
        <a:effectRef idx="1">
          <a:schemeClr val="accent3"/>
        </a:effectRef>
        <a:fontRef idx="minor">
          <a:schemeClr val="tx1"/>
        </a:fontRef>
      </xdr:style>
      <xdr:txBody>
        <a:bodyPr vertOverflow="clip" horzOverflow="clip" rtlCol="0" anchor="ctr"/>
        <a:lstStyle/>
        <a:p>
          <a:pPr algn="ctr"/>
          <a:r>
            <a:rPr lang="en-US" sz="1100" b="0">
              <a:solidFill>
                <a:schemeClr val="bg1"/>
              </a:solidFill>
              <a:latin typeface="+mj-lt"/>
            </a:rPr>
            <a:t>&gt;</a:t>
          </a:r>
        </a:p>
      </xdr:txBody>
    </xdr:sp>
    <xdr:clientData fPrintsWithSheet="0"/>
  </xdr:oneCellAnchor>
  <xdr:twoCellAnchor>
    <xdr:from>
      <xdr:col>2</xdr:col>
      <xdr:colOff>0</xdr:colOff>
      <xdr:row>10</xdr:row>
      <xdr:rowOff>0</xdr:rowOff>
    </xdr:from>
    <xdr:to>
      <xdr:col>11</xdr:col>
      <xdr:colOff>19050</xdr:colOff>
      <xdr:row>17</xdr:row>
      <xdr:rowOff>161925</xdr:rowOff>
    </xdr:to>
    <xdr:graphicFrame macro="">
      <xdr:nvGraphicFramePr>
        <xdr:cNvPr id="19" name="chtDietAnalysis" descr="100% stacked bar chart showing last 14 days of diet entries, including calories, carbohydrates, sugars and fiber." title="Dietary analysis chart"/>
        <xdr:cNvGraphicFramePr/>
      </xdr:nvGraphicFramePr>
      <xdr:xfrm>
        <a:off x="1685925" y="1990725"/>
        <a:ext cx="7591425" cy="142875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22</xdr:row>
      <xdr:rowOff>0</xdr:rowOff>
    </xdr:from>
    <xdr:to>
      <xdr:col>11</xdr:col>
      <xdr:colOff>9525</xdr:colOff>
      <xdr:row>41</xdr:row>
      <xdr:rowOff>0</xdr:rowOff>
    </xdr:to>
    <xdr:graphicFrame macro="">
      <xdr:nvGraphicFramePr>
        <xdr:cNvPr id="21" name="chtExerciseAnalysis" descr="Combination column bar and line chart, showing calories burned and duration in minutes of last 14 exercise entries." title="Exercise analysis chart"/>
        <xdr:cNvGraphicFramePr/>
      </xdr:nvGraphicFramePr>
      <xdr:xfrm>
        <a:off x="1685925" y="4162425"/>
        <a:ext cx="7581900" cy="34385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1276350</xdr:colOff>
      <xdr:row>1</xdr:row>
      <xdr:rowOff>85725</xdr:rowOff>
    </xdr:from>
    <xdr:ext cx="304800" cy="304800"/>
    <xdr:sp macro="" textlink="">
      <xdr:nvSpPr>
        <xdr:cNvPr id="2" name="Goals" descr="&quot;&quot;" title="Goals navigation button">
          <a:hlinkClick r:id="rId1"/>
        </xdr:cNvPr>
        <xdr:cNvSpPr/>
      </xdr:nvSpPr>
      <xdr:spPr>
        <a:xfrm>
          <a:off x="7943850" y="266700"/>
          <a:ext cx="304800" cy="304800"/>
        </a:xfrm>
        <a:prstGeom prst="rect">
          <a:avLst/>
        </a:prstGeom>
        <a:solidFill>
          <a:srgbClr val="404040"/>
        </a:solidFill>
        <a:ln>
          <a:noFill/>
        </a:ln>
      </xdr:spPr>
      <xdr:style>
        <a:lnRef idx="1">
          <a:schemeClr val="accent3"/>
        </a:lnRef>
        <a:fillRef idx="2">
          <a:schemeClr val="accent3"/>
        </a:fillRef>
        <a:effectRef idx="1">
          <a:schemeClr val="accent3"/>
        </a:effectRef>
        <a:fontRef idx="minor">
          <a:schemeClr val="tx1"/>
        </a:fontRef>
      </xdr:style>
      <xdr:txBody>
        <a:bodyPr vertOverflow="clip" horzOverflow="clip" rtlCol="0" anchor="ctr"/>
        <a:lstStyle/>
        <a:p>
          <a:pPr algn="ctr"/>
          <a:r>
            <a:rPr lang="en-US" sz="1100" b="0">
              <a:solidFill>
                <a:schemeClr val="bg1"/>
              </a:solidFill>
              <a:latin typeface="+mj-lt"/>
            </a:rPr>
            <a:t>&lt;</a:t>
          </a:r>
        </a:p>
      </xdr:txBody>
    </xdr:sp>
    <xdr:clientData fPrintsWithSheet="0"/>
  </xdr:oneCellAnchor>
  <xdr:oneCellAnchor>
    <xdr:from>
      <xdr:col>8</xdr:col>
      <xdr:colOff>1619250</xdr:colOff>
      <xdr:row>1</xdr:row>
      <xdr:rowOff>85725</xdr:rowOff>
    </xdr:from>
    <xdr:ext cx="304800" cy="304800"/>
    <xdr:sp macro="" textlink="">
      <xdr:nvSpPr>
        <xdr:cNvPr id="3" name="Exercise" descr="&quot;&quot;" title="Exercise navigation button">
          <a:hlinkClick r:id="rId2"/>
        </xdr:cNvPr>
        <xdr:cNvSpPr/>
      </xdr:nvSpPr>
      <xdr:spPr>
        <a:xfrm>
          <a:off x="8286750" y="266700"/>
          <a:ext cx="304800" cy="304800"/>
        </a:xfrm>
        <a:prstGeom prst="rect">
          <a:avLst/>
        </a:prstGeom>
        <a:solidFill>
          <a:srgbClr val="404040"/>
        </a:solidFill>
        <a:ln>
          <a:noFill/>
        </a:ln>
      </xdr:spPr>
      <xdr:style>
        <a:lnRef idx="1">
          <a:schemeClr val="accent3"/>
        </a:lnRef>
        <a:fillRef idx="2">
          <a:schemeClr val="accent3"/>
        </a:fillRef>
        <a:effectRef idx="1">
          <a:schemeClr val="accent3"/>
        </a:effectRef>
        <a:fontRef idx="minor">
          <a:schemeClr val="tx1"/>
        </a:fontRef>
      </xdr:style>
      <xdr:txBody>
        <a:bodyPr vertOverflow="clip" horzOverflow="clip" rtlCol="0" anchor="ctr"/>
        <a:lstStyle/>
        <a:p>
          <a:pPr algn="ctr"/>
          <a:r>
            <a:rPr lang="en-US" sz="1100" b="0">
              <a:solidFill>
                <a:schemeClr val="bg1"/>
              </a:solidFill>
              <a:latin typeface="+mj-lt"/>
            </a:rPr>
            <a:t>&gt;</a:t>
          </a:r>
        </a:p>
      </xdr:txBody>
    </xdr:sp>
    <xdr:clientData fPrintsWithSheet="0"/>
  </xdr:oneCellAnchor>
  <xdr:twoCellAnchor>
    <xdr:from>
      <xdr:col>3</xdr:col>
      <xdr:colOff>180975</xdr:colOff>
      <xdr:row>6</xdr:row>
      <xdr:rowOff>161925</xdr:rowOff>
    </xdr:from>
    <xdr:to>
      <xdr:col>6</xdr:col>
      <xdr:colOff>390525</xdr:colOff>
      <xdr:row>13</xdr:row>
      <xdr:rowOff>57150</xdr:rowOff>
    </xdr:to>
    <xdr:grpSp>
      <xdr:nvGrpSpPr>
        <xdr:cNvPr id="7" name="Tip" descr="Track all of your dietary information with this table, including date, time, a brief description, number of calories, carbohydrates, sugars and fiber, and any notes you may like to add. The last two weeks will be displayed on the dietary analysis chart of the Goals sheet." title="Enter dietary information"/>
        <xdr:cNvGrpSpPr/>
      </xdr:nvGrpSpPr>
      <xdr:grpSpPr>
        <a:xfrm>
          <a:off x="2438400" y="1724025"/>
          <a:ext cx="3152775" cy="1762125"/>
          <a:chOff x="1304925" y="2000251"/>
          <a:chExt cx="3505200" cy="1962149"/>
        </a:xfrm>
      </xdr:grpSpPr>
      <xdr:grpSp>
        <xdr:nvGrpSpPr>
          <xdr:cNvPr id="2051" name="Group 3" descr="Track all of your dietary information with this table, including date, time, a brief description, number of calories, carbohydrates, sugars and fiber, and any notes you may like to add." title="Enter dietary information"/>
          <xdr:cNvGrpSpPr>
            <a:grpSpLocks noChangeAspect="1"/>
          </xdr:cNvGrpSpPr>
        </xdr:nvGrpSpPr>
        <xdr:grpSpPr bwMode="auto">
          <a:xfrm>
            <a:off x="1304925" y="2000251"/>
            <a:ext cx="3505200" cy="1962149"/>
            <a:chOff x="137" y="210"/>
            <a:chExt cx="368" cy="237"/>
          </a:xfrm>
        </xdr:grpSpPr>
        <xdr:sp macro="" textlink="">
          <xdr:nvSpPr>
            <xdr:cNvPr id="2052" name="Rectangle 4"/>
            <xdr:cNvSpPr>
              <a:spLocks noChangeArrowheads="1"/>
            </xdr:cNvSpPr>
          </xdr:nvSpPr>
          <xdr:spPr bwMode="auto">
            <a:xfrm>
              <a:off x="137" y="210"/>
              <a:ext cx="368" cy="237"/>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2053" name="Freeform 5"/>
            <xdr:cNvSpPr>
              <a:spLocks/>
            </xdr:cNvSpPr>
          </xdr:nvSpPr>
          <xdr:spPr bwMode="auto">
            <a:xfrm>
              <a:off x="137" y="211"/>
              <a:ext cx="367" cy="236"/>
            </a:xfrm>
            <a:custGeom>
              <a:avLst/>
              <a:gdLst>
                <a:gd name="T0" fmla="*/ 531 w 3304"/>
                <a:gd name="T1" fmla="*/ 0 h 2127"/>
                <a:gd name="T2" fmla="*/ 452 w 3304"/>
                <a:gd name="T3" fmla="*/ 447 h 2127"/>
                <a:gd name="T4" fmla="*/ 3304 w 3304"/>
                <a:gd name="T5" fmla="*/ 447 h 2127"/>
                <a:gd name="T6" fmla="*/ 3304 w 3304"/>
                <a:gd name="T7" fmla="*/ 2127 h 2127"/>
                <a:gd name="T8" fmla="*/ 0 w 3304"/>
                <a:gd name="T9" fmla="*/ 2127 h 2127"/>
                <a:gd name="T10" fmla="*/ 0 w 3304"/>
                <a:gd name="T11" fmla="*/ 447 h 2127"/>
                <a:gd name="T12" fmla="*/ 263 w 3304"/>
                <a:gd name="T13" fmla="*/ 447 h 2127"/>
                <a:gd name="T14" fmla="*/ 531 w 3304"/>
                <a:gd name="T15" fmla="*/ 0 h 21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h="2127" w="3304">
                  <a:moveTo>
                    <a:pt x="531" y="0"/>
                  </a:moveTo>
                  <a:lnTo>
                    <a:pt x="452" y="447"/>
                  </a:lnTo>
                  <a:lnTo>
                    <a:pt x="3304" y="447"/>
                  </a:lnTo>
                  <a:lnTo>
                    <a:pt x="3304" y="2127"/>
                  </a:lnTo>
                  <a:lnTo>
                    <a:pt x="0" y="2127"/>
                  </a:lnTo>
                  <a:lnTo>
                    <a:pt x="0" y="447"/>
                  </a:lnTo>
                  <a:lnTo>
                    <a:pt x="263" y="447"/>
                  </a:lnTo>
                  <a:lnTo>
                    <a:pt x="531" y="0"/>
                  </a:lnTo>
                  <a:close/>
                </a:path>
              </a:pathLst>
            </a:custGeom>
            <a:solidFill>
              <a:srgbClr val="90CF47"/>
            </a:solidFill>
            <a:ln w="0">
              <a:noFill/>
            </a:ln>
          </xdr:spPr>
        </xdr:sp>
      </xdr:grpSp>
      <xdr:sp macro="" textlink="">
        <xdr:nvSpPr>
          <xdr:cNvPr id="5" name="TextBox 4"/>
          <xdr:cNvSpPr txBox="1"/>
        </xdr:nvSpPr>
        <xdr:spPr>
          <a:xfrm>
            <a:off x="1361885" y="2571727"/>
            <a:ext cx="3381642" cy="1209665"/>
          </a:xfrm>
          <a:prstGeom prst="rect">
            <a:avLst/>
          </a:prstGeom>
          <a:solidFill>
            <a:srgbClr val="90CF47"/>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chemeClr val="tx1">
                    <a:lumMod val="75000"/>
                    <a:lumOff val="25000"/>
                  </a:schemeClr>
                </a:solidFill>
                <a:latin typeface="+mj-lt"/>
              </a:rPr>
              <a:t>DIETARY</a:t>
            </a:r>
            <a:r>
              <a:rPr lang="en-US" sz="1100" baseline="0">
                <a:solidFill>
                  <a:schemeClr val="tx1">
                    <a:lumMod val="75000"/>
                    <a:lumOff val="25000"/>
                  </a:schemeClr>
                </a:solidFill>
                <a:latin typeface="+mj-lt"/>
              </a:rPr>
              <a:t> DATA</a:t>
            </a:r>
            <a:endParaRPr lang="en-US" sz="1100">
              <a:solidFill>
                <a:schemeClr val="tx1">
                  <a:lumMod val="75000"/>
                  <a:lumOff val="25000"/>
                </a:schemeClr>
              </a:solidFill>
              <a:latin typeface="+mj-lt"/>
            </a:endParaRPr>
          </a:p>
          <a:p>
            <a:endParaRPr lang="en-US" sz="1050"/>
          </a:p>
          <a:p>
            <a:r>
              <a:rPr lang="en-US" sz="1100">
                <a:solidFill>
                  <a:schemeClr val="bg1"/>
                </a:solidFill>
              </a:rPr>
              <a:t>Track all of your diet information in this table.</a:t>
            </a:r>
          </a:p>
          <a:p>
            <a:endParaRPr lang="en-US" sz="1100">
              <a:solidFill>
                <a:schemeClr val="bg1"/>
              </a:solidFill>
            </a:endParaRPr>
          </a:p>
          <a:p>
            <a:r>
              <a:rPr lang="en-US" sz="1100">
                <a:solidFill>
                  <a:schemeClr val="bg1"/>
                </a:solidFill>
              </a:rPr>
              <a:t>The last two weeks will be displayed</a:t>
            </a:r>
            <a:r>
              <a:rPr lang="en-US" sz="1100" baseline="0">
                <a:solidFill>
                  <a:schemeClr val="bg1"/>
                </a:solidFill>
              </a:rPr>
              <a:t> </a:t>
            </a:r>
            <a:r>
              <a:rPr lang="en-US" sz="1100">
                <a:solidFill>
                  <a:schemeClr val="bg1"/>
                </a:solidFill>
              </a:rPr>
              <a:t>on the dietary</a:t>
            </a:r>
            <a:r>
              <a:rPr lang="en-US" sz="1100" baseline="0">
                <a:solidFill>
                  <a:schemeClr val="bg1"/>
                </a:solidFill>
              </a:rPr>
              <a:t> analysis chart on the Goals sheet.</a:t>
            </a:r>
            <a:endParaRPr lang="en-US" sz="1100">
              <a:solidFill>
                <a:schemeClr val="bg1"/>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2143125</xdr:colOff>
      <xdr:row>1</xdr:row>
      <xdr:rowOff>85725</xdr:rowOff>
    </xdr:from>
    <xdr:ext cx="304800" cy="304800"/>
    <xdr:sp macro="" textlink="">
      <xdr:nvSpPr>
        <xdr:cNvPr id="2" name="Diet" descr="&quot;&quot;" title="Diet navigation button">
          <a:hlinkClick r:id="rId1"/>
        </xdr:cNvPr>
        <xdr:cNvSpPr/>
      </xdr:nvSpPr>
      <xdr:spPr>
        <a:xfrm>
          <a:off x="6572250" y="266700"/>
          <a:ext cx="304800" cy="304800"/>
        </a:xfrm>
        <a:prstGeom prst="rect">
          <a:avLst/>
        </a:prstGeom>
        <a:solidFill>
          <a:srgbClr val="404040"/>
        </a:solidFill>
        <a:ln>
          <a:noFill/>
        </a:ln>
      </xdr:spPr>
      <xdr:style>
        <a:lnRef idx="1">
          <a:schemeClr val="accent3"/>
        </a:lnRef>
        <a:fillRef idx="2">
          <a:schemeClr val="accent3"/>
        </a:fillRef>
        <a:effectRef idx="1">
          <a:schemeClr val="accent3"/>
        </a:effectRef>
        <a:fontRef idx="minor">
          <a:schemeClr val="tx1"/>
        </a:fontRef>
      </xdr:style>
      <xdr:txBody>
        <a:bodyPr vertOverflow="clip" horzOverflow="clip" rtlCol="0" anchor="ctr"/>
        <a:lstStyle/>
        <a:p>
          <a:pPr algn="ctr"/>
          <a:r>
            <a:rPr lang="en-US" sz="1100" b="0">
              <a:solidFill>
                <a:schemeClr val="bg1"/>
              </a:solidFill>
              <a:latin typeface="+mj-lt"/>
            </a:rPr>
            <a:t>&lt;</a:t>
          </a:r>
        </a:p>
      </xdr:txBody>
    </xdr:sp>
    <xdr:clientData fPrintsWithSheet="0"/>
  </xdr:oneCellAnchor>
  <xdr:oneCellAnchor>
    <xdr:from>
      <xdr:col>4</xdr:col>
      <xdr:colOff>2486025</xdr:colOff>
      <xdr:row>1</xdr:row>
      <xdr:rowOff>85725</xdr:rowOff>
    </xdr:from>
    <xdr:ext cx="304800" cy="304800"/>
    <xdr:sp macro="" textlink="">
      <xdr:nvSpPr>
        <xdr:cNvPr id="3" name="Goals" descr="&quot;&quot;" title="Exercise navigation button">
          <a:hlinkClick r:id="rId2"/>
        </xdr:cNvPr>
        <xdr:cNvSpPr/>
      </xdr:nvSpPr>
      <xdr:spPr>
        <a:xfrm>
          <a:off x="6915150" y="266700"/>
          <a:ext cx="304800" cy="304800"/>
        </a:xfrm>
        <a:prstGeom prst="rect">
          <a:avLst/>
        </a:prstGeom>
        <a:solidFill>
          <a:srgbClr val="404040"/>
        </a:solidFill>
        <a:ln>
          <a:noFill/>
        </a:ln>
      </xdr:spPr>
      <xdr:style>
        <a:lnRef idx="1">
          <a:schemeClr val="accent3"/>
        </a:lnRef>
        <a:fillRef idx="2">
          <a:schemeClr val="accent3"/>
        </a:fillRef>
        <a:effectRef idx="1">
          <a:schemeClr val="accent3"/>
        </a:effectRef>
        <a:fontRef idx="minor">
          <a:schemeClr val="tx1"/>
        </a:fontRef>
      </xdr:style>
      <xdr:txBody>
        <a:bodyPr vertOverflow="clip" horzOverflow="clip" rtlCol="0" anchor="ctr"/>
        <a:lstStyle/>
        <a:p>
          <a:pPr algn="ctr"/>
          <a:r>
            <a:rPr lang="en-US" sz="1100" b="0">
              <a:solidFill>
                <a:schemeClr val="bg1"/>
              </a:solidFill>
              <a:latin typeface="+mj-lt"/>
            </a:rPr>
            <a:t>&gt;</a:t>
          </a:r>
        </a:p>
      </xdr:txBody>
    </xdr:sp>
    <xdr:clientData fPrintsWithSheet="0"/>
  </xdr:oneCellAnchor>
  <xdr:twoCellAnchor>
    <xdr:from>
      <xdr:col>2</xdr:col>
      <xdr:colOff>685800</xdr:colOff>
      <xdr:row>7</xdr:row>
      <xdr:rowOff>180975</xdr:rowOff>
    </xdr:from>
    <xdr:to>
      <xdr:col>4</xdr:col>
      <xdr:colOff>800100</xdr:colOff>
      <xdr:row>13</xdr:row>
      <xdr:rowOff>247650</xdr:rowOff>
    </xdr:to>
    <xdr:grpSp>
      <xdr:nvGrpSpPr>
        <xdr:cNvPr id="11" name="Tip" descr="Track all of your exercise information with this table, including date, minute duration, calories burned, and any notes you may like to add." title="Enter exercise information"/>
        <xdr:cNvGrpSpPr/>
      </xdr:nvGrpSpPr>
      <xdr:grpSpPr>
        <a:xfrm>
          <a:off x="1847850" y="2009775"/>
          <a:ext cx="3381375" cy="1666875"/>
          <a:chOff x="1162050" y="2343150"/>
          <a:chExt cx="3505200" cy="2495550"/>
        </a:xfrm>
      </xdr:grpSpPr>
      <xdr:grpSp>
        <xdr:nvGrpSpPr>
          <xdr:cNvPr id="5" name="Group 3" descr="Track all of your exercise information with this table, including date, minute duration, calories burned, and any notes you may like to add." title="Enter exercise information"/>
          <xdr:cNvGrpSpPr>
            <a:grpSpLocks noChangeAspect="1"/>
          </xdr:cNvGrpSpPr>
        </xdr:nvGrpSpPr>
        <xdr:grpSpPr bwMode="auto">
          <a:xfrm>
            <a:off x="1162050" y="2343150"/>
            <a:ext cx="3505200" cy="2495550"/>
            <a:chOff x="137" y="210"/>
            <a:chExt cx="368" cy="237"/>
          </a:xfrm>
        </xdr:grpSpPr>
        <xdr:sp macro="" textlink="">
          <xdr:nvSpPr>
            <xdr:cNvPr id="8" name="Rectangle 4"/>
            <xdr:cNvSpPr>
              <a:spLocks noChangeArrowheads="1"/>
            </xdr:cNvSpPr>
          </xdr:nvSpPr>
          <xdr:spPr bwMode="auto">
            <a:xfrm>
              <a:off x="137" y="210"/>
              <a:ext cx="368" cy="237"/>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9" name="Freeform 5"/>
            <xdr:cNvSpPr>
              <a:spLocks/>
            </xdr:cNvSpPr>
          </xdr:nvSpPr>
          <xdr:spPr bwMode="auto">
            <a:xfrm>
              <a:off x="137" y="211"/>
              <a:ext cx="367" cy="236"/>
            </a:xfrm>
            <a:custGeom>
              <a:avLst/>
              <a:gdLst>
                <a:gd name="T0" fmla="*/ 531 w 3304"/>
                <a:gd name="T1" fmla="*/ 0 h 2127"/>
                <a:gd name="T2" fmla="*/ 452 w 3304"/>
                <a:gd name="T3" fmla="*/ 447 h 2127"/>
                <a:gd name="T4" fmla="*/ 3304 w 3304"/>
                <a:gd name="T5" fmla="*/ 447 h 2127"/>
                <a:gd name="T6" fmla="*/ 3304 w 3304"/>
                <a:gd name="T7" fmla="*/ 2127 h 2127"/>
                <a:gd name="T8" fmla="*/ 0 w 3304"/>
                <a:gd name="T9" fmla="*/ 2127 h 2127"/>
                <a:gd name="T10" fmla="*/ 0 w 3304"/>
                <a:gd name="T11" fmla="*/ 447 h 2127"/>
                <a:gd name="T12" fmla="*/ 263 w 3304"/>
                <a:gd name="T13" fmla="*/ 447 h 2127"/>
                <a:gd name="T14" fmla="*/ 531 w 3304"/>
                <a:gd name="T15" fmla="*/ 0 h 21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h="2127" w="3304">
                  <a:moveTo>
                    <a:pt x="531" y="0"/>
                  </a:moveTo>
                  <a:lnTo>
                    <a:pt x="452" y="447"/>
                  </a:lnTo>
                  <a:lnTo>
                    <a:pt x="3304" y="447"/>
                  </a:lnTo>
                  <a:lnTo>
                    <a:pt x="3304" y="2127"/>
                  </a:lnTo>
                  <a:lnTo>
                    <a:pt x="0" y="2127"/>
                  </a:lnTo>
                  <a:lnTo>
                    <a:pt x="0" y="447"/>
                  </a:lnTo>
                  <a:lnTo>
                    <a:pt x="263" y="447"/>
                  </a:lnTo>
                  <a:lnTo>
                    <a:pt x="531" y="0"/>
                  </a:lnTo>
                  <a:close/>
                </a:path>
              </a:pathLst>
            </a:custGeom>
            <a:solidFill>
              <a:srgbClr val="90CF47"/>
            </a:solidFill>
            <a:ln w="0">
              <a:noFill/>
            </a:ln>
          </xdr:spPr>
        </xdr:sp>
      </xdr:grpSp>
      <xdr:sp macro="" textlink="">
        <xdr:nvSpPr>
          <xdr:cNvPr id="6" name="TextBox 5" descr="Track all of your exercise information with this table, including date, minute duration, calories burned, and any notes you may like to add. The last two weeks will be displayed on the exercise analysis chart on the Goals sheet.&#10;" title="Enter exercise information"/>
          <xdr:cNvSpPr txBox="1"/>
        </xdr:nvSpPr>
        <xdr:spPr>
          <a:xfrm>
            <a:off x="1219010" y="3069979"/>
            <a:ext cx="3381642" cy="1725673"/>
          </a:xfrm>
          <a:prstGeom prst="rect">
            <a:avLst/>
          </a:prstGeom>
          <a:solidFill>
            <a:srgbClr val="90CF47"/>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chemeClr val="tx1">
                    <a:lumMod val="75000"/>
                    <a:lumOff val="25000"/>
                  </a:schemeClr>
                </a:solidFill>
                <a:latin typeface="+mj-lt"/>
              </a:rPr>
              <a:t>EXERCISE</a:t>
            </a:r>
            <a:r>
              <a:rPr lang="en-US" sz="1100" baseline="0">
                <a:solidFill>
                  <a:schemeClr val="tx1">
                    <a:lumMod val="75000"/>
                    <a:lumOff val="25000"/>
                  </a:schemeClr>
                </a:solidFill>
                <a:latin typeface="+mj-lt"/>
              </a:rPr>
              <a:t> DATA</a:t>
            </a:r>
            <a:endParaRPr lang="en-US" sz="1100">
              <a:solidFill>
                <a:schemeClr val="tx1">
                  <a:lumMod val="75000"/>
                  <a:lumOff val="25000"/>
                </a:schemeClr>
              </a:solidFill>
              <a:latin typeface="+mj-lt"/>
            </a:endParaRPr>
          </a:p>
          <a:p>
            <a:endParaRPr lang="en-US" sz="1050"/>
          </a:p>
          <a:p>
            <a:r>
              <a:rPr lang="en-US" sz="1100">
                <a:solidFill>
                  <a:schemeClr val="bg1"/>
                </a:solidFill>
              </a:rPr>
              <a:t>Track all of your exercise information in this table.</a:t>
            </a:r>
          </a:p>
          <a:p>
            <a:endParaRPr lang="en-US" sz="1100">
              <a:solidFill>
                <a:schemeClr val="bg1"/>
              </a:solidFill>
            </a:endParaRPr>
          </a:p>
          <a:p>
            <a:r>
              <a:rPr lang="en-US" sz="1100">
                <a:solidFill>
                  <a:schemeClr val="bg1"/>
                </a:solidFill>
              </a:rPr>
              <a:t>The last two weeks will be displayed</a:t>
            </a:r>
            <a:r>
              <a:rPr lang="en-US" sz="1100" baseline="0">
                <a:solidFill>
                  <a:schemeClr val="bg1"/>
                </a:solidFill>
              </a:rPr>
              <a:t> </a:t>
            </a:r>
            <a:r>
              <a:rPr lang="en-US" sz="1100">
                <a:solidFill>
                  <a:schemeClr val="bg1"/>
                </a:solidFill>
              </a:rPr>
              <a:t>on the exercise </a:t>
            </a:r>
            <a:r>
              <a:rPr lang="en-US" sz="1100" baseline="0">
                <a:solidFill>
                  <a:schemeClr val="bg1"/>
                </a:solidFill>
              </a:rPr>
              <a:t>analysis chart on the Goals sheet.</a:t>
            </a:r>
            <a:endParaRPr lang="en-US" sz="1100">
              <a:solidFill>
                <a:schemeClr val="bg1"/>
              </a:solidFill>
            </a:endParaRPr>
          </a:p>
        </xdr:txBody>
      </xdr:sp>
    </xdr:grpSp>
    <xdr:clientData/>
  </xdr:twoCellAnchor>
</xdr:wsDr>
</file>

<file path=xl/tables/table1.xml><?xml version="1.0" encoding="utf-8"?>
<table xmlns="http://schemas.openxmlformats.org/spreadsheetml/2006/main" id="1" name="tblDiet" displayName="tblDiet" ref="B5:I20" totalsRowShown="0" headerRowDxfId="15" dataDxfId="14">
  <autoFilter ref="B5:I20"/>
  <tableColumns count="8">
    <tableColumn id="1" name="DATE" dataDxfId="13"/>
    <tableColumn id="2" name="TIME" dataDxfId="12"/>
    <tableColumn id="3" name="DESCRIPTION" dataDxfId="11"/>
    <tableColumn id="4" name="CALORIES" dataDxfId="10"/>
    <tableColumn id="5" name="CARBS" dataDxfId="9"/>
    <tableColumn id="6" name="SUGARS" dataDxfId="8"/>
    <tableColumn id="7" name="FIBER" dataDxfId="7"/>
    <tableColumn id="8" name="NOTES" dataDxfId="6"/>
  </tableColumns>
  <tableStyleInfo name="Diet and exercise journal Table" showFirstColumn="0" showLastColumn="0" showRowStripes="1" showColumnStripes="0"/>
</table>
</file>

<file path=xl/tables/table2.xml><?xml version="1.0" encoding="utf-8"?>
<table xmlns="http://schemas.openxmlformats.org/spreadsheetml/2006/main" id="2" name="tblExercise" displayName="tblExercise" ref="B5:E22" totalsRowShown="0" headerRowDxfId="5" dataDxfId="4">
  <autoFilter ref="B5:E22"/>
  <tableColumns count="4">
    <tableColumn id="1" name="DATE" dataDxfId="3"/>
    <tableColumn id="2" name="DURATION (MIN)" dataDxfId="2"/>
    <tableColumn id="3" name="CALORIES BURNED" dataDxfId="1"/>
    <tableColumn id="4" name="NOTES" dataDxfId="0"/>
  </tableColumns>
  <tableStyleInfo name="Diet and exercise journal Table" showFirstColumn="0" showLastColumn="0" showRowStripes="1" showColumnStripes="0"/>
</table>
</file>

<file path=xl/theme/theme1.xml><?xml version="1.0" encoding="utf-8"?>
<a:theme xmlns:a="http://schemas.openxmlformats.org/drawingml/2006/main" name="Office Theme">
  <a:themeElements>
    <a:clrScheme name="Diet and exercise journal">
      <a:dk1>
        <a:srgbClr val="000000"/>
      </a:dk1>
      <a:lt1>
        <a:sysClr val="window" lastClr="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Diet and exercise journal">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41"/>
  <sheetViews>
    <sheetView showGridLines="0" workbookViewId="0" topLeftCell="A1">
      <selection activeCell="A1" sqref="A1:A3"/>
    </sheetView>
  </sheetViews>
  <sheetFormatPr defaultColWidth="9.00390625" defaultRowHeight="14.25"/>
  <cols>
    <col min="1" max="1" width="20.625" style="0" customWidth="1"/>
    <col min="2" max="2" width="1.4921875" style="0" customWidth="1"/>
    <col min="3" max="3" width="16.375" style="0" customWidth="1"/>
    <col min="4" max="11" width="10.375" style="0" customWidth="1"/>
  </cols>
  <sheetData>
    <row r="1" ht="9.95" customHeight="1">
      <c r="A1" s="30">
        <v>41334</v>
      </c>
    </row>
    <row r="2" ht="9.95" customHeight="1">
      <c r="A2" s="31"/>
    </row>
    <row r="3" spans="1:11" ht="36.75">
      <c r="A3" s="31"/>
      <c r="C3" s="1" t="s">
        <v>16</v>
      </c>
      <c r="D3" s="1"/>
      <c r="E3" s="1"/>
      <c r="F3" s="1"/>
      <c r="G3" s="1"/>
      <c r="H3" s="1"/>
      <c r="I3" s="1"/>
      <c r="J3" s="1"/>
      <c r="K3" s="1"/>
    </row>
    <row r="4" spans="1:3" ht="15">
      <c r="A4" s="32" t="s">
        <v>21</v>
      </c>
      <c r="C4" s="2" t="s">
        <v>17</v>
      </c>
    </row>
    <row r="5" ht="14.25">
      <c r="A5" s="33"/>
    </row>
    <row r="6" ht="14.25" customHeight="1">
      <c r="A6" s="30">
        <v>41485</v>
      </c>
    </row>
    <row r="7" ht="14.25" customHeight="1">
      <c r="A7" s="31"/>
    </row>
    <row r="8" spans="1:11" ht="14.25" customHeight="1">
      <c r="A8" s="31"/>
      <c r="C8" s="29" t="s">
        <v>36</v>
      </c>
      <c r="D8" s="29"/>
      <c r="E8" s="29"/>
      <c r="F8" s="29"/>
      <c r="G8" s="29"/>
      <c r="H8" s="29"/>
      <c r="I8" s="29"/>
      <c r="J8" s="29"/>
      <c r="K8" s="29"/>
    </row>
    <row r="9" spans="1:11" ht="14.25" customHeight="1">
      <c r="A9" s="31"/>
      <c r="C9" s="29"/>
      <c r="D9" s="29"/>
      <c r="E9" s="29"/>
      <c r="F9" s="29"/>
      <c r="G9" s="29"/>
      <c r="H9" s="29"/>
      <c r="I9" s="29"/>
      <c r="J9" s="29"/>
      <c r="K9" s="29"/>
    </row>
    <row r="10" ht="14.25">
      <c r="A10" s="32" t="s">
        <v>22</v>
      </c>
    </row>
    <row r="11" ht="14.25">
      <c r="A11" s="33"/>
    </row>
    <row r="12" ht="14.25" customHeight="1">
      <c r="A12" s="36">
        <v>220</v>
      </c>
    </row>
    <row r="13" ht="14.25" customHeight="1">
      <c r="A13" s="37"/>
    </row>
    <row r="14" ht="14.25" customHeight="1">
      <c r="A14" s="37"/>
    </row>
    <row r="15" ht="14.25" customHeight="1">
      <c r="A15" s="37"/>
    </row>
    <row r="16" ht="14.25">
      <c r="A16" s="34" t="s">
        <v>23</v>
      </c>
    </row>
    <row r="17" ht="14.25">
      <c r="A17" s="35"/>
    </row>
    <row r="18" ht="14.25" customHeight="1">
      <c r="A18" s="36">
        <v>180</v>
      </c>
    </row>
    <row r="19" ht="14.25" customHeight="1">
      <c r="A19" s="37"/>
    </row>
    <row r="20" spans="1:11" ht="14.25" customHeight="1">
      <c r="A20" s="37"/>
      <c r="C20" s="28" t="s">
        <v>31</v>
      </c>
      <c r="D20" s="28"/>
      <c r="E20" s="28"/>
      <c r="F20" s="28"/>
      <c r="G20" s="28"/>
      <c r="H20" s="28"/>
      <c r="I20" s="28"/>
      <c r="J20" s="28"/>
      <c r="K20" s="28"/>
    </row>
    <row r="21" spans="1:11" ht="14.25" customHeight="1">
      <c r="A21" s="37"/>
      <c r="C21" s="28"/>
      <c r="D21" s="28"/>
      <c r="E21" s="28"/>
      <c r="F21" s="28"/>
      <c r="G21" s="28"/>
      <c r="H21" s="28"/>
      <c r="I21" s="28"/>
      <c r="J21" s="28"/>
      <c r="K21" s="28"/>
    </row>
    <row r="22" ht="14.25">
      <c r="A22" s="34" t="s">
        <v>24</v>
      </c>
    </row>
    <row r="23" ht="14.25">
      <c r="A23" s="35"/>
    </row>
    <row r="24" ht="14.25" customHeight="1">
      <c r="A24" s="38">
        <f>StartWeight-EndWeight</f>
        <v>40</v>
      </c>
    </row>
    <row r="25" ht="14.25" customHeight="1">
      <c r="A25" s="39"/>
    </row>
    <row r="26" ht="14.25" customHeight="1">
      <c r="A26" s="39"/>
    </row>
    <row r="27" ht="14.25" customHeight="1">
      <c r="A27" s="39"/>
    </row>
    <row r="28" ht="14.25">
      <c r="A28" s="42" t="s">
        <v>18</v>
      </c>
    </row>
    <row r="29" spans="1:11" ht="14.25">
      <c r="A29" s="43"/>
      <c r="J29" s="3"/>
      <c r="K29" s="3"/>
    </row>
    <row r="30" spans="1:11" ht="14.25" customHeight="1">
      <c r="A30" s="38">
        <f>EndDate-StartDate</f>
        <v>151</v>
      </c>
      <c r="J30" s="3"/>
      <c r="K30" s="3"/>
    </row>
    <row r="31" spans="1:11" ht="14.25" customHeight="1">
      <c r="A31" s="39"/>
      <c r="J31" s="3"/>
      <c r="K31" s="3"/>
    </row>
    <row r="32" spans="1:11" ht="14.25" customHeight="1">
      <c r="A32" s="39"/>
      <c r="J32" s="3"/>
      <c r="K32" s="3"/>
    </row>
    <row r="33" spans="1:11" ht="14.25" customHeight="1">
      <c r="A33" s="39"/>
      <c r="J33" s="3"/>
      <c r="K33" s="3"/>
    </row>
    <row r="34" spans="1:11" ht="14.25">
      <c r="A34" s="42" t="s">
        <v>19</v>
      </c>
      <c r="J34" s="3"/>
      <c r="K34" s="3"/>
    </row>
    <row r="35" spans="1:11" ht="14.25">
      <c r="A35" s="43"/>
      <c r="J35" s="3"/>
      <c r="K35" s="3"/>
    </row>
    <row r="36" spans="1:11" ht="14.25" customHeight="1">
      <c r="A36" s="40">
        <f>WeightGoal/A30</f>
        <v>0.26490066225165565</v>
      </c>
      <c r="J36" s="3"/>
      <c r="K36" s="3"/>
    </row>
    <row r="37" spans="1:11" ht="14.25" customHeight="1">
      <c r="A37" s="41"/>
      <c r="C37" s="5"/>
      <c r="D37" s="5"/>
      <c r="E37" s="5"/>
      <c r="F37" s="5"/>
      <c r="G37" s="5"/>
      <c r="H37" s="5"/>
      <c r="I37" s="5"/>
      <c r="J37" s="5"/>
      <c r="K37" s="5"/>
    </row>
    <row r="38" ht="14.25" customHeight="1">
      <c r="A38" s="41"/>
    </row>
    <row r="39" ht="14.25" customHeight="1">
      <c r="A39" s="41"/>
    </row>
    <row r="40" ht="14.25">
      <c r="A40" s="42" t="s">
        <v>20</v>
      </c>
    </row>
    <row r="41" ht="14.25">
      <c r="A41" s="43"/>
    </row>
  </sheetData>
  <mergeCells count="16">
    <mergeCell ref="A24:A27"/>
    <mergeCell ref="A30:A33"/>
    <mergeCell ref="A36:A39"/>
    <mergeCell ref="A40:A41"/>
    <mergeCell ref="A1:A3"/>
    <mergeCell ref="A4:A5"/>
    <mergeCell ref="A22:A23"/>
    <mergeCell ref="A28:A29"/>
    <mergeCell ref="A34:A35"/>
    <mergeCell ref="C20:K21"/>
    <mergeCell ref="C8:K9"/>
    <mergeCell ref="A6:A9"/>
    <mergeCell ref="A10:A11"/>
    <mergeCell ref="A16:A17"/>
    <mergeCell ref="A12:A15"/>
    <mergeCell ref="A18:A21"/>
  </mergeCells>
  <printOptions horizontalCentered="1"/>
  <pageMargins left="0.4" right="0.4" top="0.4" bottom="0.4" header="0.3" footer="0.3"/>
  <pageSetup fitToHeight="1" fitToWidth="1" horizontalDpi="600" verticalDpi="600" orientation="portrait" scale="6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I20"/>
  <sheetViews>
    <sheetView showGridLines="0" tabSelected="1" workbookViewId="0" topLeftCell="A1">
      <selection activeCell="L13" sqref="L13"/>
    </sheetView>
  </sheetViews>
  <sheetFormatPr defaultColWidth="9.00390625" defaultRowHeight="21" customHeight="1"/>
  <cols>
    <col min="1" max="1" width="1.4921875" style="0" customWidth="1"/>
    <col min="2" max="2" width="15.625" style="0" customWidth="1"/>
    <col min="3" max="3" width="12.50390625" style="0" customWidth="1"/>
    <col min="4" max="4" width="16.00390625" style="0" bestFit="1" customWidth="1"/>
    <col min="5" max="5" width="12.375" style="0" bestFit="1" customWidth="1"/>
    <col min="6" max="6" width="10.25390625" style="0" customWidth="1"/>
    <col min="7" max="7" width="10.75390625" style="0" bestFit="1" customWidth="1"/>
    <col min="8" max="8" width="8.50390625" style="0" bestFit="1" customWidth="1"/>
    <col min="9" max="9" width="25.375" style="0" customWidth="1"/>
  </cols>
  <sheetData>
    <row r="1" ht="14.25"/>
    <row r="2" spans="2:9" ht="36.75">
      <c r="B2" s="13" t="s">
        <v>34</v>
      </c>
      <c r="C2" s="1"/>
      <c r="D2" s="1"/>
      <c r="E2" s="1"/>
      <c r="F2" s="1"/>
      <c r="G2" s="1"/>
      <c r="H2" s="1"/>
      <c r="I2" s="1"/>
    </row>
    <row r="3" spans="2:9" ht="15">
      <c r="B3" s="2" t="str">
        <f>Subtitle</f>
        <v>DIET &amp; EXERCISE JOURNAL</v>
      </c>
      <c r="C3" s="2"/>
      <c r="D3" s="2"/>
      <c r="E3" s="2"/>
      <c r="F3" s="2"/>
      <c r="G3" s="2"/>
      <c r="H3" s="2"/>
      <c r="I3" s="2"/>
    </row>
    <row r="4" ht="15" customHeight="1"/>
    <row r="5" spans="2:9" ht="21" customHeight="1">
      <c r="B5" s="23" t="s">
        <v>14</v>
      </c>
      <c r="C5" s="24" t="s">
        <v>37</v>
      </c>
      <c r="D5" s="26" t="s">
        <v>38</v>
      </c>
      <c r="E5" s="25" t="s">
        <v>30</v>
      </c>
      <c r="F5" s="25" t="s">
        <v>43</v>
      </c>
      <c r="G5" s="25" t="s">
        <v>29</v>
      </c>
      <c r="H5" s="25" t="s">
        <v>28</v>
      </c>
      <c r="I5" s="26" t="s">
        <v>39</v>
      </c>
    </row>
    <row r="6" spans="2:9" ht="21" customHeight="1">
      <c r="B6" s="14">
        <v>41334</v>
      </c>
      <c r="C6" s="17">
        <v>0.2916666666666667</v>
      </c>
      <c r="D6" s="15" t="s">
        <v>0</v>
      </c>
      <c r="E6" s="18">
        <v>10</v>
      </c>
      <c r="F6" s="18">
        <v>10</v>
      </c>
      <c r="G6" s="18">
        <v>0</v>
      </c>
      <c r="H6" s="18">
        <v>0</v>
      </c>
      <c r="I6" s="15" t="s">
        <v>4</v>
      </c>
    </row>
    <row r="7" spans="2:9" ht="21" customHeight="1">
      <c r="B7" s="14">
        <v>41334</v>
      </c>
      <c r="C7" s="17">
        <v>0.3333333333333333</v>
      </c>
      <c r="D7" s="15" t="s">
        <v>2</v>
      </c>
      <c r="E7" s="18">
        <v>10</v>
      </c>
      <c r="F7" s="18">
        <v>10</v>
      </c>
      <c r="G7" s="18">
        <v>2</v>
      </c>
      <c r="H7" s="18">
        <v>10</v>
      </c>
      <c r="I7" s="15" t="s">
        <v>3</v>
      </c>
    </row>
    <row r="8" spans="2:9" ht="21" customHeight="1">
      <c r="B8" s="14">
        <v>41334</v>
      </c>
      <c r="C8" s="17">
        <v>0.5</v>
      </c>
      <c r="D8" s="15" t="s">
        <v>5</v>
      </c>
      <c r="E8" s="18">
        <v>350</v>
      </c>
      <c r="F8" s="18">
        <v>35</v>
      </c>
      <c r="G8" s="18">
        <v>12</v>
      </c>
      <c r="H8" s="18">
        <v>45</v>
      </c>
      <c r="I8" s="15" t="s">
        <v>7</v>
      </c>
    </row>
    <row r="9" spans="2:9" ht="21" customHeight="1">
      <c r="B9" s="14">
        <v>41334</v>
      </c>
      <c r="C9" s="17">
        <v>0.7916666666666666</v>
      </c>
      <c r="D9" s="15" t="s">
        <v>8</v>
      </c>
      <c r="E9" s="18">
        <v>575</v>
      </c>
      <c r="F9" s="18">
        <v>75</v>
      </c>
      <c r="G9" s="18">
        <v>32</v>
      </c>
      <c r="H9" s="18">
        <v>95</v>
      </c>
      <c r="I9" s="15" t="s">
        <v>9</v>
      </c>
    </row>
    <row r="10" spans="2:9" ht="21" customHeight="1">
      <c r="B10" s="14">
        <v>41335</v>
      </c>
      <c r="C10" s="17">
        <v>0.2916666666666667</v>
      </c>
      <c r="D10" s="15" t="s">
        <v>0</v>
      </c>
      <c r="E10" s="18">
        <v>10</v>
      </c>
      <c r="F10" s="18">
        <v>10</v>
      </c>
      <c r="G10" s="18">
        <v>0</v>
      </c>
      <c r="H10" s="18">
        <v>0</v>
      </c>
      <c r="I10" s="15" t="s">
        <v>4</v>
      </c>
    </row>
    <row r="11" spans="2:9" ht="21" customHeight="1">
      <c r="B11" s="14">
        <v>41335</v>
      </c>
      <c r="C11" s="17">
        <v>0.3333333333333333</v>
      </c>
      <c r="D11" s="15" t="s">
        <v>10</v>
      </c>
      <c r="E11" s="18">
        <v>10</v>
      </c>
      <c r="F11" s="18">
        <v>10</v>
      </c>
      <c r="G11" s="18">
        <v>2</v>
      </c>
      <c r="H11" s="18">
        <v>10</v>
      </c>
      <c r="I11" s="15" t="s">
        <v>3</v>
      </c>
    </row>
    <row r="12" spans="2:9" ht="21" customHeight="1">
      <c r="B12" s="14">
        <v>41335</v>
      </c>
      <c r="C12" s="17">
        <v>0.5</v>
      </c>
      <c r="D12" s="15" t="s">
        <v>5</v>
      </c>
      <c r="E12" s="18">
        <v>325</v>
      </c>
      <c r="F12" s="18">
        <v>40</v>
      </c>
      <c r="G12" s="18">
        <v>15</v>
      </c>
      <c r="H12" s="18">
        <v>55</v>
      </c>
      <c r="I12" s="15" t="s">
        <v>6</v>
      </c>
    </row>
    <row r="13" spans="2:9" ht="21" customHeight="1">
      <c r="B13" s="14">
        <v>41335</v>
      </c>
      <c r="C13" s="17">
        <v>0.7916666666666666</v>
      </c>
      <c r="D13" s="15" t="s">
        <v>8</v>
      </c>
      <c r="E13" s="18">
        <v>445</v>
      </c>
      <c r="F13" s="18">
        <v>45</v>
      </c>
      <c r="G13" s="18">
        <v>45</v>
      </c>
      <c r="H13" s="18">
        <v>45</v>
      </c>
      <c r="I13" s="15" t="s">
        <v>8</v>
      </c>
    </row>
    <row r="14" spans="2:9" ht="21" customHeight="1">
      <c r="B14" s="14">
        <v>41336</v>
      </c>
      <c r="C14" s="17">
        <v>0.2916666666666667</v>
      </c>
      <c r="D14" s="15" t="s">
        <v>0</v>
      </c>
      <c r="E14" s="18">
        <v>10</v>
      </c>
      <c r="F14" s="18">
        <v>10</v>
      </c>
      <c r="G14" s="18">
        <v>0</v>
      </c>
      <c r="H14" s="18">
        <v>0</v>
      </c>
      <c r="I14" s="15" t="s">
        <v>4</v>
      </c>
    </row>
    <row r="15" spans="2:9" ht="21" customHeight="1">
      <c r="B15" s="14">
        <v>41336</v>
      </c>
      <c r="C15" s="17">
        <v>0.3333333333333333</v>
      </c>
      <c r="D15" s="15" t="s">
        <v>2</v>
      </c>
      <c r="E15" s="18">
        <v>10</v>
      </c>
      <c r="F15" s="18">
        <v>10</v>
      </c>
      <c r="G15" s="18">
        <v>2</v>
      </c>
      <c r="H15" s="18">
        <v>10</v>
      </c>
      <c r="I15" s="15" t="s">
        <v>3</v>
      </c>
    </row>
    <row r="16" spans="2:9" ht="21" customHeight="1">
      <c r="B16" s="14">
        <v>41336</v>
      </c>
      <c r="C16" s="17">
        <v>0.5</v>
      </c>
      <c r="D16" s="15" t="s">
        <v>5</v>
      </c>
      <c r="E16" s="18">
        <v>50</v>
      </c>
      <c r="F16" s="18">
        <v>10</v>
      </c>
      <c r="G16" s="18">
        <v>2</v>
      </c>
      <c r="H16" s="18">
        <v>2</v>
      </c>
      <c r="I16" s="15" t="s">
        <v>11</v>
      </c>
    </row>
    <row r="17" spans="2:9" ht="21" customHeight="1">
      <c r="B17" s="14">
        <v>41336</v>
      </c>
      <c r="C17" s="17">
        <v>0.7916666666666666</v>
      </c>
      <c r="D17" s="15" t="s">
        <v>8</v>
      </c>
      <c r="E17" s="18">
        <v>456</v>
      </c>
      <c r="F17" s="18">
        <v>64</v>
      </c>
      <c r="G17" s="18">
        <v>32</v>
      </c>
      <c r="H17" s="18">
        <v>22</v>
      </c>
      <c r="I17" s="15" t="s">
        <v>8</v>
      </c>
    </row>
    <row r="18" spans="2:9" ht="21" customHeight="1">
      <c r="B18" s="20">
        <v>41337</v>
      </c>
      <c r="C18" s="21">
        <v>0.2916666666666667</v>
      </c>
      <c r="D18" s="16" t="s">
        <v>0</v>
      </c>
      <c r="E18" s="19">
        <v>10</v>
      </c>
      <c r="F18" s="19">
        <v>10</v>
      </c>
      <c r="G18" s="19">
        <v>5</v>
      </c>
      <c r="H18" s="19">
        <v>0</v>
      </c>
      <c r="I18" s="16" t="s">
        <v>0</v>
      </c>
    </row>
    <row r="19" spans="2:9" ht="21" customHeight="1">
      <c r="B19" s="20">
        <v>41337</v>
      </c>
      <c r="C19" s="21">
        <v>0.4166666666666667</v>
      </c>
      <c r="D19" s="16" t="s">
        <v>0</v>
      </c>
      <c r="E19" s="19">
        <v>10</v>
      </c>
      <c r="F19" s="19">
        <v>10</v>
      </c>
      <c r="G19" s="19">
        <v>5</v>
      </c>
      <c r="H19" s="19">
        <v>0</v>
      </c>
      <c r="I19" s="16" t="s">
        <v>0</v>
      </c>
    </row>
    <row r="20" spans="2:9" ht="21" customHeight="1">
      <c r="B20" s="20">
        <v>41337</v>
      </c>
      <c r="C20" s="21">
        <v>0.5104166666666666</v>
      </c>
      <c r="D20" s="16" t="s">
        <v>5</v>
      </c>
      <c r="E20" s="19">
        <v>125</v>
      </c>
      <c r="F20" s="19">
        <v>15</v>
      </c>
      <c r="G20" s="19">
        <v>0</v>
      </c>
      <c r="H20" s="19">
        <v>35</v>
      </c>
      <c r="I20" s="16" t="s">
        <v>11</v>
      </c>
    </row>
  </sheetData>
  <printOptions/>
  <pageMargins left="0.4" right="0.4" top="0.4" bottom="0.4" header="0.3" footer="0.3"/>
  <pageSetup fitToHeight="0" fitToWidth="1" horizontalDpi="600" verticalDpi="600" orientation="landscape" r:id="rId3"/>
  <headerFooter differentFirst="1">
    <oddFooter>&amp;CPage &amp;P of &amp;N</oddFooter>
  </headerFooter>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2:E22"/>
  <sheetViews>
    <sheetView showGridLines="0" workbookViewId="0" topLeftCell="A1"/>
  </sheetViews>
  <sheetFormatPr defaultColWidth="9.00390625" defaultRowHeight="21" customHeight="1"/>
  <cols>
    <col min="1" max="1" width="1.4921875" style="22" customWidth="1"/>
    <col min="2" max="2" width="13.75390625" style="22" customWidth="1"/>
    <col min="3" max="3" width="19.875" style="22" customWidth="1"/>
    <col min="4" max="4" width="23.00390625" style="22" customWidth="1"/>
    <col min="5" max="5" width="36.75390625" style="22" customWidth="1"/>
    <col min="6" max="16384" width="9.00390625" style="22" customWidth="1"/>
  </cols>
  <sheetData>
    <row r="1" ht="14.25"/>
    <row r="2" spans="2:5" ht="36.75">
      <c r="B2" s="1" t="s">
        <v>40</v>
      </c>
      <c r="C2" s="1"/>
      <c r="D2" s="1"/>
      <c r="E2" s="1"/>
    </row>
    <row r="3" ht="15" customHeight="1">
      <c r="B3" t="str">
        <f>Subtitle</f>
        <v>DIET &amp; EXERCISE JOURNAL</v>
      </c>
    </row>
    <row r="4" ht="15" customHeight="1"/>
    <row r="5" spans="2:5" ht="21" customHeight="1">
      <c r="B5" s="23" t="s">
        <v>14</v>
      </c>
      <c r="C5" s="25" t="s">
        <v>27</v>
      </c>
      <c r="D5" s="25" t="s">
        <v>26</v>
      </c>
      <c r="E5" s="27" t="s">
        <v>39</v>
      </c>
    </row>
    <row r="6" spans="2:5" ht="21" customHeight="1">
      <c r="B6" s="14">
        <v>41338</v>
      </c>
      <c r="C6" s="18">
        <v>30</v>
      </c>
      <c r="D6" s="18">
        <v>120</v>
      </c>
      <c r="E6" s="15" t="s">
        <v>1</v>
      </c>
    </row>
    <row r="7" spans="2:5" ht="21" customHeight="1">
      <c r="B7" s="14">
        <v>41339</v>
      </c>
      <c r="C7" s="18">
        <v>60</v>
      </c>
      <c r="D7" s="18">
        <v>180</v>
      </c>
      <c r="E7" s="15" t="s">
        <v>42</v>
      </c>
    </row>
    <row r="8" spans="2:5" ht="21" customHeight="1">
      <c r="B8" s="14">
        <v>41340</v>
      </c>
      <c r="C8" s="18">
        <v>60</v>
      </c>
      <c r="D8" s="18">
        <v>350</v>
      </c>
      <c r="E8" s="15" t="s">
        <v>41</v>
      </c>
    </row>
    <row r="9" spans="2:5" ht="21" customHeight="1">
      <c r="B9" s="14">
        <v>41341</v>
      </c>
      <c r="C9" s="18">
        <v>30</v>
      </c>
      <c r="D9" s="18">
        <v>150</v>
      </c>
      <c r="E9" s="15" t="s">
        <v>1</v>
      </c>
    </row>
    <row r="10" spans="2:5" ht="21" customHeight="1">
      <c r="B10" s="14">
        <v>41342</v>
      </c>
      <c r="C10" s="18">
        <v>25</v>
      </c>
      <c r="D10" s="18">
        <v>125</v>
      </c>
      <c r="E10" s="15" t="s">
        <v>35</v>
      </c>
    </row>
    <row r="11" spans="2:5" ht="21" customHeight="1">
      <c r="B11" s="14">
        <v>41343</v>
      </c>
      <c r="C11" s="18">
        <v>20</v>
      </c>
      <c r="D11" s="18">
        <v>285</v>
      </c>
      <c r="E11" s="15" t="s">
        <v>1</v>
      </c>
    </row>
    <row r="12" spans="2:5" ht="21" customHeight="1">
      <c r="B12" s="14">
        <v>41344</v>
      </c>
      <c r="C12" s="18">
        <v>40</v>
      </c>
      <c r="D12" s="18">
        <v>205</v>
      </c>
      <c r="E12" s="15" t="s">
        <v>35</v>
      </c>
    </row>
    <row r="13" spans="2:5" ht="21" customHeight="1">
      <c r="B13" s="14">
        <v>41345</v>
      </c>
      <c r="C13" s="18">
        <v>30</v>
      </c>
      <c r="D13" s="18">
        <v>335</v>
      </c>
      <c r="E13" s="15" t="s">
        <v>35</v>
      </c>
    </row>
    <row r="14" spans="2:5" ht="21" customHeight="1">
      <c r="B14" s="14">
        <v>41346</v>
      </c>
      <c r="C14" s="18">
        <v>40</v>
      </c>
      <c r="D14" s="18">
        <v>175</v>
      </c>
      <c r="E14" s="15" t="s">
        <v>35</v>
      </c>
    </row>
    <row r="15" spans="2:5" ht="21" customHeight="1">
      <c r="B15" s="14">
        <v>41347</v>
      </c>
      <c r="C15" s="18">
        <v>45</v>
      </c>
      <c r="D15" s="18">
        <v>325</v>
      </c>
      <c r="E15" s="15" t="s">
        <v>1</v>
      </c>
    </row>
    <row r="16" spans="2:5" ht="21" customHeight="1">
      <c r="B16" s="14">
        <v>41348</v>
      </c>
      <c r="C16" s="18">
        <v>40</v>
      </c>
      <c r="D16" s="18">
        <v>270</v>
      </c>
      <c r="E16" s="15" t="s">
        <v>35</v>
      </c>
    </row>
    <row r="17" spans="2:5" ht="21" customHeight="1">
      <c r="B17" s="14">
        <v>41349</v>
      </c>
      <c r="C17" s="18">
        <v>20</v>
      </c>
      <c r="D17" s="18">
        <v>295</v>
      </c>
      <c r="E17" s="15" t="s">
        <v>1</v>
      </c>
    </row>
    <row r="18" spans="2:5" ht="21" customHeight="1">
      <c r="B18" s="14">
        <v>41350</v>
      </c>
      <c r="C18" s="18">
        <v>45</v>
      </c>
      <c r="D18" s="18">
        <v>350</v>
      </c>
      <c r="E18" s="15" t="s">
        <v>35</v>
      </c>
    </row>
    <row r="19" spans="2:5" ht="21" customHeight="1">
      <c r="B19" s="14">
        <v>41351</v>
      </c>
      <c r="C19" s="18">
        <v>35</v>
      </c>
      <c r="D19" s="18">
        <v>320</v>
      </c>
      <c r="E19" s="15" t="s">
        <v>35</v>
      </c>
    </row>
    <row r="20" spans="2:5" ht="21" customHeight="1">
      <c r="B20" s="14">
        <v>41352</v>
      </c>
      <c r="C20" s="18">
        <v>40</v>
      </c>
      <c r="D20" s="18">
        <v>290</v>
      </c>
      <c r="E20" s="15" t="s">
        <v>35</v>
      </c>
    </row>
    <row r="21" spans="2:5" ht="21" customHeight="1">
      <c r="B21" s="14">
        <v>41353</v>
      </c>
      <c r="C21" s="18">
        <v>25</v>
      </c>
      <c r="D21" s="18">
        <v>265</v>
      </c>
      <c r="E21" s="15" t="s">
        <v>1</v>
      </c>
    </row>
    <row r="22" spans="2:5" ht="21" customHeight="1">
      <c r="B22" s="14">
        <v>41354</v>
      </c>
      <c r="C22" s="18">
        <v>20</v>
      </c>
      <c r="D22" s="18">
        <v>195</v>
      </c>
      <c r="E22" s="15" t="s">
        <v>35</v>
      </c>
    </row>
  </sheetData>
  <printOptions/>
  <pageMargins left="0.4" right="0.4" top="0.4" bottom="0.4" header="0.3" footer="0.3"/>
  <pageSetup fitToHeight="0" fitToWidth="1" horizontalDpi="600" verticalDpi="600" orientation="portrait" scale="95" r:id="rId3"/>
  <headerFooter differentFirst="1">
    <oddFooter>&amp;CPage &amp;P of &amp;N</oddFooter>
  </headerFooter>
  <drawing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J36"/>
  <sheetViews>
    <sheetView showGridLines="0" workbookViewId="0" topLeftCell="A1"/>
  </sheetViews>
  <sheetFormatPr defaultColWidth="9.00390625" defaultRowHeight="14.25"/>
  <cols>
    <col min="1" max="1" width="1.625" style="6" customWidth="1"/>
    <col min="2" max="2" width="12.25390625" style="6" bestFit="1" customWidth="1"/>
    <col min="3" max="3" width="2.875" style="6" bestFit="1" customWidth="1"/>
    <col min="4" max="4" width="8.625" style="6" customWidth="1"/>
    <col min="5" max="5" width="4.625" style="6" bestFit="1" customWidth="1"/>
    <col min="6" max="6" width="16.125" style="6" bestFit="1" customWidth="1"/>
    <col min="7" max="7" width="19.25390625" style="6" bestFit="1" customWidth="1"/>
    <col min="8" max="8" width="18.125" style="6" bestFit="1" customWidth="1"/>
    <col min="9" max="9" width="10.375" style="6" bestFit="1" customWidth="1"/>
    <col min="10" max="10" width="4.875" style="6" bestFit="1" customWidth="1"/>
    <col min="11" max="16384" width="9.00390625" style="6" customWidth="1"/>
  </cols>
  <sheetData>
    <row r="2" spans="2:10" ht="36.75">
      <c r="B2" s="44" t="s">
        <v>32</v>
      </c>
      <c r="C2" s="44"/>
      <c r="D2" s="44"/>
      <c r="E2" s="44"/>
      <c r="F2" s="44"/>
      <c r="G2" s="44"/>
      <c r="H2" s="44"/>
      <c r="I2" s="44"/>
      <c r="J2" s="44"/>
    </row>
    <row r="4" spans="2:10" ht="15">
      <c r="B4" s="11" t="s">
        <v>13</v>
      </c>
      <c r="C4" s="11">
        <f>ROW(tblDiet[[#Headers],[DATE]])+1</f>
        <v>6</v>
      </c>
      <c r="D4" s="7" t="s">
        <v>14</v>
      </c>
      <c r="E4" s="7" t="s">
        <v>15</v>
      </c>
      <c r="F4" s="7" t="s">
        <v>28</v>
      </c>
      <c r="G4" s="7" t="s">
        <v>29</v>
      </c>
      <c r="H4" s="7" t="s">
        <v>43</v>
      </c>
      <c r="I4" s="7" t="s">
        <v>30</v>
      </c>
      <c r="J4" s="7" t="s">
        <v>25</v>
      </c>
    </row>
    <row r="5" spans="2:10" ht="14.25">
      <c r="B5" s="11" t="s">
        <v>12</v>
      </c>
      <c r="C5" s="12">
        <f>MATCH(9.99E+307,tblDiet[DATE])+DietRowStart-1</f>
        <v>20</v>
      </c>
      <c r="D5" s="8">
        <f>_xlfn.IFERROR(INDEX(tblDiet[],DietLastEnd-DietRowStart-J5,1),"")</f>
        <v>41337</v>
      </c>
      <c r="E5" s="9" t="str">
        <f aca="true" t="shared" si="0" ref="E5:E18">UPPER(TEXT(D5,"DDD"))</f>
        <v>MON</v>
      </c>
      <c r="F5" s="9">
        <f>_xlfn.IFERROR(INDEX(tblDiet[],DietLastEnd-DietRowStart-J5,7),NA())</f>
        <v>35</v>
      </c>
      <c r="G5" s="9">
        <f>_xlfn.IFERROR(INDEX(tblDiet[],DietLastEnd-DietRowStart-J5,6),NA())</f>
        <v>0</v>
      </c>
      <c r="H5" s="9">
        <f>_xlfn.IFERROR(INDEX(tblDiet[],DietLastEnd-DietRowStart-J5,5),NA())</f>
        <v>15</v>
      </c>
      <c r="I5" s="9">
        <f>_xlfn.IFERROR(INDEX(tblDiet[],DietLastEnd-DietRowStart-J5,4),NA())</f>
        <v>125</v>
      </c>
      <c r="J5" s="9">
        <v>-1</v>
      </c>
    </row>
    <row r="6" spans="2:10" ht="14.25">
      <c r="B6" s="4"/>
      <c r="C6" s="4"/>
      <c r="D6" s="8">
        <f>_xlfn.IFERROR(INDEX(tblDiet[],DietLastEnd-DietRowStart-J6,1),"")</f>
        <v>41337</v>
      </c>
      <c r="E6" s="9" t="str">
        <f t="shared" si="0"/>
        <v>MON</v>
      </c>
      <c r="F6" s="9">
        <f>_xlfn.IFERROR(INDEX(tblDiet[],DietLastEnd-DietRowStart-J6,7),NA())</f>
        <v>0</v>
      </c>
      <c r="G6" s="9">
        <f>_xlfn.IFERROR(INDEX(tblDiet[],DietLastEnd-DietRowStart-J6,6),NA())</f>
        <v>5</v>
      </c>
      <c r="H6" s="9">
        <f>_xlfn.IFERROR(INDEX(tblDiet[],DietLastEnd-DietRowStart-J6,5),NA())</f>
        <v>10</v>
      </c>
      <c r="I6" s="9">
        <f>_xlfn.IFERROR(INDEX(tblDiet[],DietLastEnd-DietRowStart-J6,4),NA())</f>
        <v>10</v>
      </c>
      <c r="J6" s="9">
        <v>0</v>
      </c>
    </row>
    <row r="7" spans="2:10" ht="14.25">
      <c r="B7" s="4"/>
      <c r="C7" s="4"/>
      <c r="D7" s="8">
        <f>_xlfn.IFERROR(INDEX(tblDiet[],DietLastEnd-DietRowStart-J7,1),"")</f>
        <v>41337</v>
      </c>
      <c r="E7" s="9" t="str">
        <f t="shared" si="0"/>
        <v>MON</v>
      </c>
      <c r="F7" s="9">
        <f>_xlfn.IFERROR(INDEX(tblDiet[],DietLastEnd-DietRowStart-J7,7),NA())</f>
        <v>0</v>
      </c>
      <c r="G7" s="9">
        <f>_xlfn.IFERROR(INDEX(tblDiet[],DietLastEnd-DietRowStart-J7,6),NA())</f>
        <v>5</v>
      </c>
      <c r="H7" s="9">
        <f>_xlfn.IFERROR(INDEX(tblDiet[],DietLastEnd-DietRowStart-J7,5),NA())</f>
        <v>10</v>
      </c>
      <c r="I7" s="9">
        <f>_xlfn.IFERROR(INDEX(tblDiet[],DietLastEnd-DietRowStart-J7,4),NA())</f>
        <v>10</v>
      </c>
      <c r="J7" s="9">
        <v>1</v>
      </c>
    </row>
    <row r="8" spans="2:10" ht="14.25">
      <c r="B8" s="4"/>
      <c r="C8" s="4"/>
      <c r="D8" s="8">
        <f>_xlfn.IFERROR(INDEX(tblDiet[],DietLastEnd-DietRowStart-J8,1),"")</f>
        <v>41336</v>
      </c>
      <c r="E8" s="9" t="str">
        <f t="shared" si="0"/>
        <v>SUN</v>
      </c>
      <c r="F8" s="9">
        <f>_xlfn.IFERROR(INDEX(tblDiet[],DietLastEnd-DietRowStart-J8,7),NA())</f>
        <v>22</v>
      </c>
      <c r="G8" s="9">
        <f>_xlfn.IFERROR(INDEX(tblDiet[],DietLastEnd-DietRowStart-J8,6),NA())</f>
        <v>32</v>
      </c>
      <c r="H8" s="9">
        <f>_xlfn.IFERROR(INDEX(tblDiet[],DietLastEnd-DietRowStart-J8,5),NA())</f>
        <v>64</v>
      </c>
      <c r="I8" s="9">
        <f>_xlfn.IFERROR(INDEX(tblDiet[],DietLastEnd-DietRowStart-J8,4),NA())</f>
        <v>456</v>
      </c>
      <c r="J8" s="9">
        <v>2</v>
      </c>
    </row>
    <row r="9" spans="2:10" ht="14.25">
      <c r="B9" s="4"/>
      <c r="C9" s="4"/>
      <c r="D9" s="8">
        <f>_xlfn.IFERROR(INDEX(tblDiet[],DietLastEnd-DietRowStart-J9,1),"")</f>
        <v>41336</v>
      </c>
      <c r="E9" s="9" t="str">
        <f t="shared" si="0"/>
        <v>SUN</v>
      </c>
      <c r="F9" s="9">
        <f>_xlfn.IFERROR(INDEX(tblDiet[],DietLastEnd-DietRowStart-J9,7),NA())</f>
        <v>2</v>
      </c>
      <c r="G9" s="9">
        <f>_xlfn.IFERROR(INDEX(tblDiet[],DietLastEnd-DietRowStart-J9,6),NA())</f>
        <v>2</v>
      </c>
      <c r="H9" s="9">
        <f>_xlfn.IFERROR(INDEX(tblDiet[],DietLastEnd-DietRowStart-J9,5),NA())</f>
        <v>10</v>
      </c>
      <c r="I9" s="9">
        <f>_xlfn.IFERROR(INDEX(tblDiet[],DietLastEnd-DietRowStart-J9,4),NA())</f>
        <v>50</v>
      </c>
      <c r="J9" s="9">
        <v>3</v>
      </c>
    </row>
    <row r="10" spans="2:10" ht="14.25">
      <c r="B10" s="4"/>
      <c r="C10" s="4"/>
      <c r="D10" s="8">
        <f>_xlfn.IFERROR(INDEX(tblDiet[],DietLastEnd-DietRowStart-J10,1),"")</f>
        <v>41336</v>
      </c>
      <c r="E10" s="9" t="str">
        <f t="shared" si="0"/>
        <v>SUN</v>
      </c>
      <c r="F10" s="9">
        <f>_xlfn.IFERROR(INDEX(tblDiet[],DietLastEnd-DietRowStart-J10,7),NA())</f>
        <v>10</v>
      </c>
      <c r="G10" s="9">
        <f>_xlfn.IFERROR(INDEX(tblDiet[],DietLastEnd-DietRowStart-J10,6),NA())</f>
        <v>2</v>
      </c>
      <c r="H10" s="9">
        <f>_xlfn.IFERROR(INDEX(tblDiet[],DietLastEnd-DietRowStart-J10,5),NA())</f>
        <v>10</v>
      </c>
      <c r="I10" s="9">
        <f>_xlfn.IFERROR(INDEX(tblDiet[],DietLastEnd-DietRowStart-J10,4),NA())</f>
        <v>10</v>
      </c>
      <c r="J10" s="9">
        <v>4</v>
      </c>
    </row>
    <row r="11" spans="2:10" ht="14.25">
      <c r="B11" s="4"/>
      <c r="C11" s="4"/>
      <c r="D11" s="8">
        <f>_xlfn.IFERROR(INDEX(tblDiet[],DietLastEnd-DietRowStart-J11,1),"")</f>
        <v>41336</v>
      </c>
      <c r="E11" s="9" t="str">
        <f t="shared" si="0"/>
        <v>SUN</v>
      </c>
      <c r="F11" s="9">
        <f>_xlfn.IFERROR(INDEX(tblDiet[],DietLastEnd-DietRowStart-J11,7),NA())</f>
        <v>0</v>
      </c>
      <c r="G11" s="9">
        <f>_xlfn.IFERROR(INDEX(tblDiet[],DietLastEnd-DietRowStart-J11,6),NA())</f>
        <v>0</v>
      </c>
      <c r="H11" s="9">
        <f>_xlfn.IFERROR(INDEX(tblDiet[],DietLastEnd-DietRowStart-J11,5),NA())</f>
        <v>10</v>
      </c>
      <c r="I11" s="9">
        <f>_xlfn.IFERROR(INDEX(tblDiet[],DietLastEnd-DietRowStart-J11,4),NA())</f>
        <v>10</v>
      </c>
      <c r="J11" s="9">
        <v>5</v>
      </c>
    </row>
    <row r="12" spans="2:10" ht="14.25">
      <c r="B12" s="4"/>
      <c r="C12" s="4"/>
      <c r="D12" s="8">
        <f>_xlfn.IFERROR(INDEX(tblDiet[],DietLastEnd-DietRowStart-J12,1),"")</f>
        <v>41335</v>
      </c>
      <c r="E12" s="9" t="str">
        <f t="shared" si="0"/>
        <v>SAT</v>
      </c>
      <c r="F12" s="9">
        <f>_xlfn.IFERROR(INDEX(tblDiet[],DietLastEnd-DietRowStart-J12,7),NA())</f>
        <v>45</v>
      </c>
      <c r="G12" s="9">
        <f>_xlfn.IFERROR(INDEX(tblDiet[],DietLastEnd-DietRowStart-J12,6),NA())</f>
        <v>45</v>
      </c>
      <c r="H12" s="9">
        <f>_xlfn.IFERROR(INDEX(tblDiet[],DietLastEnd-DietRowStart-J12,5),NA())</f>
        <v>45</v>
      </c>
      <c r="I12" s="9">
        <f>_xlfn.IFERROR(INDEX(tblDiet[],DietLastEnd-DietRowStart-J12,4),NA())</f>
        <v>445</v>
      </c>
      <c r="J12" s="9">
        <v>6</v>
      </c>
    </row>
    <row r="13" spans="2:10" ht="14.25">
      <c r="B13" s="4"/>
      <c r="C13" s="4"/>
      <c r="D13" s="8">
        <f>_xlfn.IFERROR(INDEX(tblDiet[],DietLastEnd-DietRowStart-J13,1),"")</f>
        <v>41335</v>
      </c>
      <c r="E13" s="9" t="str">
        <f t="shared" si="0"/>
        <v>SAT</v>
      </c>
      <c r="F13" s="9">
        <f>_xlfn.IFERROR(INDEX(tblDiet[],DietLastEnd-DietRowStart-J13,7),NA())</f>
        <v>55</v>
      </c>
      <c r="G13" s="9">
        <f>_xlfn.IFERROR(INDEX(tblDiet[],DietLastEnd-DietRowStart-J13,6),NA())</f>
        <v>15</v>
      </c>
      <c r="H13" s="9">
        <f>_xlfn.IFERROR(INDEX(tblDiet[],DietLastEnd-DietRowStart-J13,5),NA())</f>
        <v>40</v>
      </c>
      <c r="I13" s="9">
        <f>_xlfn.IFERROR(INDEX(tblDiet[],DietLastEnd-DietRowStart-J13,4),NA())</f>
        <v>325</v>
      </c>
      <c r="J13" s="9">
        <v>7</v>
      </c>
    </row>
    <row r="14" spans="2:10" ht="14.25">
      <c r="B14" s="4"/>
      <c r="C14" s="4"/>
      <c r="D14" s="8">
        <f>_xlfn.IFERROR(INDEX(tblDiet[],DietLastEnd-DietRowStart-J14,1),"")</f>
        <v>41335</v>
      </c>
      <c r="E14" s="9" t="str">
        <f t="shared" si="0"/>
        <v>SAT</v>
      </c>
      <c r="F14" s="9">
        <f>_xlfn.IFERROR(INDEX(tblDiet[],DietLastEnd-DietRowStart-J14,7),NA())</f>
        <v>10</v>
      </c>
      <c r="G14" s="9">
        <f>_xlfn.IFERROR(INDEX(tblDiet[],DietLastEnd-DietRowStart-J14,6),NA())</f>
        <v>2</v>
      </c>
      <c r="H14" s="9">
        <f>_xlfn.IFERROR(INDEX(tblDiet[],DietLastEnd-DietRowStart-J14,5),NA())</f>
        <v>10</v>
      </c>
      <c r="I14" s="9">
        <f>_xlfn.IFERROR(INDEX(tblDiet[],DietLastEnd-DietRowStart-J14,4),NA())</f>
        <v>10</v>
      </c>
      <c r="J14" s="9">
        <v>8</v>
      </c>
    </row>
    <row r="15" spans="2:10" ht="14.25">
      <c r="B15" s="4"/>
      <c r="C15" s="4"/>
      <c r="D15" s="8">
        <f>_xlfn.IFERROR(INDEX(tblDiet[],DietLastEnd-DietRowStart-J15,1),"")</f>
        <v>41335</v>
      </c>
      <c r="E15" s="9" t="str">
        <f t="shared" si="0"/>
        <v>SAT</v>
      </c>
      <c r="F15" s="9">
        <f>_xlfn.IFERROR(INDEX(tblDiet[],DietLastEnd-DietRowStart-J15,7),NA())</f>
        <v>0</v>
      </c>
      <c r="G15" s="9">
        <f>_xlfn.IFERROR(INDEX(tblDiet[],DietLastEnd-DietRowStart-J15,6),NA())</f>
        <v>0</v>
      </c>
      <c r="H15" s="9">
        <f>_xlfn.IFERROR(INDEX(tblDiet[],DietLastEnd-DietRowStart-J15,5),NA())</f>
        <v>10</v>
      </c>
      <c r="I15" s="9">
        <f>_xlfn.IFERROR(INDEX(tblDiet[],DietLastEnd-DietRowStart-J15,4),NA())</f>
        <v>10</v>
      </c>
      <c r="J15" s="9">
        <v>9</v>
      </c>
    </row>
    <row r="16" spans="2:10" ht="14.25">
      <c r="B16" s="4"/>
      <c r="C16" s="4"/>
      <c r="D16" s="8">
        <f>_xlfn.IFERROR(INDEX(tblDiet[],DietLastEnd-DietRowStart-J16,1),"")</f>
        <v>41334</v>
      </c>
      <c r="E16" s="9" t="str">
        <f t="shared" si="0"/>
        <v>FRI</v>
      </c>
      <c r="F16" s="9">
        <f>_xlfn.IFERROR(INDEX(tblDiet[],DietLastEnd-DietRowStart-J16,7),NA())</f>
        <v>95</v>
      </c>
      <c r="G16" s="9">
        <f>_xlfn.IFERROR(INDEX(tblDiet[],DietLastEnd-DietRowStart-J16,6),NA())</f>
        <v>32</v>
      </c>
      <c r="H16" s="9">
        <f>_xlfn.IFERROR(INDEX(tblDiet[],DietLastEnd-DietRowStart-J16,5),NA())</f>
        <v>75</v>
      </c>
      <c r="I16" s="9">
        <f>_xlfn.IFERROR(INDEX(tblDiet[],DietLastEnd-DietRowStart-J16,4),NA())</f>
        <v>575</v>
      </c>
      <c r="J16" s="9">
        <v>10</v>
      </c>
    </row>
    <row r="17" spans="2:10" ht="14.25">
      <c r="B17" s="4"/>
      <c r="C17" s="4"/>
      <c r="D17" s="8">
        <f>_xlfn.IFERROR(INDEX(tblDiet[],DietLastEnd-DietRowStart-J17,1),"")</f>
        <v>41334</v>
      </c>
      <c r="E17" s="9" t="str">
        <f t="shared" si="0"/>
        <v>FRI</v>
      </c>
      <c r="F17" s="9">
        <f>_xlfn.IFERROR(INDEX(tblDiet[],DietLastEnd-DietRowStart-J17,7),NA())</f>
        <v>45</v>
      </c>
      <c r="G17" s="9">
        <f>_xlfn.IFERROR(INDEX(tblDiet[],DietLastEnd-DietRowStart-J17,6),NA())</f>
        <v>12</v>
      </c>
      <c r="H17" s="9">
        <f>_xlfn.IFERROR(INDEX(tblDiet[],DietLastEnd-DietRowStart-J17,5),NA())</f>
        <v>35</v>
      </c>
      <c r="I17" s="9">
        <f>_xlfn.IFERROR(INDEX(tblDiet[],DietLastEnd-DietRowStart-J17,4),NA())</f>
        <v>350</v>
      </c>
      <c r="J17" s="9">
        <v>11</v>
      </c>
    </row>
    <row r="18" spans="2:10" ht="14.25">
      <c r="B18" s="4"/>
      <c r="C18" s="4"/>
      <c r="D18" s="8">
        <f>_xlfn.IFERROR(INDEX(tblDiet[],DietLastEnd-DietRowStart-J18,1),"")</f>
        <v>41334</v>
      </c>
      <c r="E18" s="9" t="str">
        <f t="shared" si="0"/>
        <v>FRI</v>
      </c>
      <c r="F18" s="9">
        <f>_xlfn.IFERROR(INDEX(tblDiet[],DietLastEnd-DietRowStart-J18,7),NA())</f>
        <v>10</v>
      </c>
      <c r="G18" s="9">
        <f>_xlfn.IFERROR(INDEX(tblDiet[],DietLastEnd-DietRowStart-J18,6),NA())</f>
        <v>2</v>
      </c>
      <c r="H18" s="9">
        <f>_xlfn.IFERROR(INDEX(tblDiet[],DietLastEnd-DietRowStart-J18,5),NA())</f>
        <v>10</v>
      </c>
      <c r="I18" s="9">
        <f>_xlfn.IFERROR(INDEX(tblDiet[],DietLastEnd-DietRowStart-J18,4),NA())</f>
        <v>10</v>
      </c>
      <c r="J18" s="9">
        <v>12</v>
      </c>
    </row>
    <row r="20" spans="2:10" ht="36.75">
      <c r="B20" s="44" t="s">
        <v>33</v>
      </c>
      <c r="C20" s="44"/>
      <c r="D20" s="44"/>
      <c r="E20" s="44"/>
      <c r="F20" s="44"/>
      <c r="G20" s="44"/>
      <c r="H20" s="44"/>
      <c r="I20" s="44"/>
      <c r="J20" s="44"/>
    </row>
    <row r="22" spans="2:8" ht="15">
      <c r="B22" s="11" t="s">
        <v>13</v>
      </c>
      <c r="C22" s="11">
        <f>ROW(tblExercise[[#Headers],[DATE]])+1</f>
        <v>6</v>
      </c>
      <c r="D22" s="7" t="s">
        <v>14</v>
      </c>
      <c r="E22" s="7" t="s">
        <v>15</v>
      </c>
      <c r="F22" s="7" t="s">
        <v>27</v>
      </c>
      <c r="G22" s="7" t="s">
        <v>26</v>
      </c>
      <c r="H22" s="7" t="s">
        <v>25</v>
      </c>
    </row>
    <row r="23" spans="2:8" ht="14.1">
      <c r="B23" s="11" t="s">
        <v>12</v>
      </c>
      <c r="C23" s="12">
        <f>MATCH(9.99E+307,tblExercise[DATE])+ExerciseRowStart-1</f>
        <v>22</v>
      </c>
      <c r="D23" s="10">
        <f>_xlfn.IFERROR(INDEX(tblExercise[],ExerciseLastEnd-ExerciseRowStart-H23,1),"")</f>
        <v>41354</v>
      </c>
      <c r="E23" s="9" t="str">
        <f aca="true" t="shared" si="1" ref="E23:E36">UPPER(TEXT(D23,"DDD"))</f>
        <v>THU</v>
      </c>
      <c r="F23" s="9">
        <f>_xlfn.IFERROR(INDEX(tblExercise[],ExerciseLastEnd-ExerciseRowStart-H23,2),NA())</f>
        <v>20</v>
      </c>
      <c r="G23" s="9">
        <f>_xlfn.IFERROR(INDEX(tblExercise[],ExerciseLastEnd-ExerciseRowStart-H23,3),NA())</f>
        <v>195</v>
      </c>
      <c r="H23" s="9">
        <v>-1</v>
      </c>
    </row>
    <row r="24" spans="2:8" ht="14.1">
      <c r="B24" s="4"/>
      <c r="C24" s="4"/>
      <c r="D24" s="8">
        <f>_xlfn.IFERROR(INDEX(tblExercise[],ExerciseLastEnd-ExerciseRowStart-H24,1),"")</f>
        <v>41353</v>
      </c>
      <c r="E24" s="9" t="str">
        <f t="shared" si="1"/>
        <v>WED</v>
      </c>
      <c r="F24" s="9">
        <f>_xlfn.IFERROR(INDEX(tblExercise[],ExerciseLastEnd-ExerciseRowStart-H24,2),NA())</f>
        <v>25</v>
      </c>
      <c r="G24" s="9">
        <f>_xlfn.IFERROR(INDEX(tblExercise[],ExerciseLastEnd-ExerciseRowStart-H24,3),NA())</f>
        <v>265</v>
      </c>
      <c r="H24" s="9">
        <v>0</v>
      </c>
    </row>
    <row r="25" spans="2:8" ht="14.1">
      <c r="B25" s="4"/>
      <c r="C25" s="4"/>
      <c r="D25" s="8">
        <f>_xlfn.IFERROR(INDEX(tblExercise[],ExerciseLastEnd-ExerciseRowStart-H25,1),"")</f>
        <v>41352</v>
      </c>
      <c r="E25" s="9" t="str">
        <f t="shared" si="1"/>
        <v>TUE</v>
      </c>
      <c r="F25" s="9">
        <f>_xlfn.IFERROR(INDEX(tblExercise[],ExerciseLastEnd-ExerciseRowStart-H25,2),NA())</f>
        <v>40</v>
      </c>
      <c r="G25" s="9">
        <f>_xlfn.IFERROR(INDEX(tblExercise[],ExerciseLastEnd-ExerciseRowStart-H25,3),NA())</f>
        <v>290</v>
      </c>
      <c r="H25" s="9">
        <v>1</v>
      </c>
    </row>
    <row r="26" spans="2:8" ht="14.1">
      <c r="B26" s="4"/>
      <c r="C26" s="4"/>
      <c r="D26" s="8">
        <f>_xlfn.IFERROR(INDEX(tblExercise[],ExerciseLastEnd-ExerciseRowStart-H26,1),"")</f>
        <v>41351</v>
      </c>
      <c r="E26" s="9" t="str">
        <f t="shared" si="1"/>
        <v>MON</v>
      </c>
      <c r="F26" s="9">
        <f>_xlfn.IFERROR(INDEX(tblExercise[],ExerciseLastEnd-ExerciseRowStart-H26,2),NA())</f>
        <v>35</v>
      </c>
      <c r="G26" s="9">
        <f>_xlfn.IFERROR(INDEX(tblExercise[],ExerciseLastEnd-ExerciseRowStart-H26,3),NA())</f>
        <v>320</v>
      </c>
      <c r="H26" s="9">
        <v>2</v>
      </c>
    </row>
    <row r="27" spans="2:8" ht="14.1">
      <c r="B27" s="4"/>
      <c r="C27" s="4"/>
      <c r="D27" s="8">
        <f>_xlfn.IFERROR(INDEX(tblExercise[],ExerciseLastEnd-ExerciseRowStart-H27,1),"")</f>
        <v>41350</v>
      </c>
      <c r="E27" s="9" t="str">
        <f t="shared" si="1"/>
        <v>SUN</v>
      </c>
      <c r="F27" s="9">
        <f>_xlfn.IFERROR(INDEX(tblExercise[],ExerciseLastEnd-ExerciseRowStart-H27,2),NA())</f>
        <v>45</v>
      </c>
      <c r="G27" s="9">
        <f>_xlfn.IFERROR(INDEX(tblExercise[],ExerciseLastEnd-ExerciseRowStart-H27,3),NA())</f>
        <v>350</v>
      </c>
      <c r="H27" s="9">
        <v>3</v>
      </c>
    </row>
    <row r="28" spans="2:8" ht="14.1">
      <c r="B28" s="4"/>
      <c r="C28" s="4"/>
      <c r="D28" s="8">
        <f>_xlfn.IFERROR(INDEX(tblExercise[],ExerciseLastEnd-ExerciseRowStart-H28,1),"")</f>
        <v>41349</v>
      </c>
      <c r="E28" s="9" t="str">
        <f t="shared" si="1"/>
        <v>SAT</v>
      </c>
      <c r="F28" s="9">
        <f>_xlfn.IFERROR(INDEX(tblExercise[],ExerciseLastEnd-ExerciseRowStart-H28,2),NA())</f>
        <v>20</v>
      </c>
      <c r="G28" s="9">
        <f>_xlfn.IFERROR(INDEX(tblExercise[],ExerciseLastEnd-ExerciseRowStart-H28,3),NA())</f>
        <v>295</v>
      </c>
      <c r="H28" s="9">
        <v>4</v>
      </c>
    </row>
    <row r="29" spans="2:8" ht="14.1">
      <c r="B29" s="4"/>
      <c r="C29" s="4"/>
      <c r="D29" s="8">
        <f>_xlfn.IFERROR(INDEX(tblExercise[],ExerciseLastEnd-ExerciseRowStart-H29,1),"")</f>
        <v>41348</v>
      </c>
      <c r="E29" s="9" t="str">
        <f t="shared" si="1"/>
        <v>FRI</v>
      </c>
      <c r="F29" s="9">
        <f>_xlfn.IFERROR(INDEX(tblExercise[],ExerciseLastEnd-ExerciseRowStart-H29,2),NA())</f>
        <v>40</v>
      </c>
      <c r="G29" s="9">
        <f>_xlfn.IFERROR(INDEX(tblExercise[],ExerciseLastEnd-ExerciseRowStart-H29,3),NA())</f>
        <v>270</v>
      </c>
      <c r="H29" s="9">
        <v>5</v>
      </c>
    </row>
    <row r="30" spans="2:8" ht="14.1">
      <c r="B30" s="4"/>
      <c r="C30" s="4"/>
      <c r="D30" s="8">
        <f>_xlfn.IFERROR(INDEX(tblExercise[],ExerciseLastEnd-ExerciseRowStart-H30,1),"")</f>
        <v>41347</v>
      </c>
      <c r="E30" s="9" t="str">
        <f t="shared" si="1"/>
        <v>THU</v>
      </c>
      <c r="F30" s="9">
        <f>_xlfn.IFERROR(INDEX(tblExercise[],ExerciseLastEnd-ExerciseRowStart-H30,2),NA())</f>
        <v>45</v>
      </c>
      <c r="G30" s="9">
        <f>_xlfn.IFERROR(INDEX(tblExercise[],ExerciseLastEnd-ExerciseRowStart-H30,3),NA())</f>
        <v>325</v>
      </c>
      <c r="H30" s="9">
        <v>6</v>
      </c>
    </row>
    <row r="31" spans="2:8" ht="14.1">
      <c r="B31" s="4"/>
      <c r="C31" s="4"/>
      <c r="D31" s="8">
        <f>_xlfn.IFERROR(INDEX(tblExercise[],ExerciseLastEnd-ExerciseRowStart-H31,1),"")</f>
        <v>41346</v>
      </c>
      <c r="E31" s="9" t="str">
        <f t="shared" si="1"/>
        <v>WED</v>
      </c>
      <c r="F31" s="9">
        <f>_xlfn.IFERROR(INDEX(tblExercise[],ExerciseLastEnd-ExerciseRowStart-H31,2),NA())</f>
        <v>40</v>
      </c>
      <c r="G31" s="9">
        <f>_xlfn.IFERROR(INDEX(tblExercise[],ExerciseLastEnd-ExerciseRowStart-H31,3),NA())</f>
        <v>175</v>
      </c>
      <c r="H31" s="9">
        <v>7</v>
      </c>
    </row>
    <row r="32" spans="2:8" ht="14.1">
      <c r="B32" s="4"/>
      <c r="C32" s="4"/>
      <c r="D32" s="8">
        <f>_xlfn.IFERROR(INDEX(tblExercise[],ExerciseLastEnd-ExerciseRowStart-H32,1),"")</f>
        <v>41345</v>
      </c>
      <c r="E32" s="9" t="str">
        <f t="shared" si="1"/>
        <v>TUE</v>
      </c>
      <c r="F32" s="9">
        <f>_xlfn.IFERROR(INDEX(tblExercise[],ExerciseLastEnd-ExerciseRowStart-H32,2),NA())</f>
        <v>30</v>
      </c>
      <c r="G32" s="9">
        <f>_xlfn.IFERROR(INDEX(tblExercise[],ExerciseLastEnd-ExerciseRowStart-H32,3),NA())</f>
        <v>335</v>
      </c>
      <c r="H32" s="9">
        <v>8</v>
      </c>
    </row>
    <row r="33" spans="2:8" ht="14.1">
      <c r="B33" s="4"/>
      <c r="C33" s="4"/>
      <c r="D33" s="8">
        <f>_xlfn.IFERROR(INDEX(tblExercise[],ExerciseLastEnd-ExerciseRowStart-H33,1),"")</f>
        <v>41344</v>
      </c>
      <c r="E33" s="9" t="str">
        <f t="shared" si="1"/>
        <v>MON</v>
      </c>
      <c r="F33" s="9">
        <f>_xlfn.IFERROR(INDEX(tblExercise[],ExerciseLastEnd-ExerciseRowStart-H33,2),NA())</f>
        <v>40</v>
      </c>
      <c r="G33" s="9">
        <f>_xlfn.IFERROR(INDEX(tblExercise[],ExerciseLastEnd-ExerciseRowStart-H33,3),NA())</f>
        <v>205</v>
      </c>
      <c r="H33" s="9">
        <v>9</v>
      </c>
    </row>
    <row r="34" spans="2:8" ht="14.1">
      <c r="B34" s="4"/>
      <c r="C34" s="4"/>
      <c r="D34" s="8">
        <f>_xlfn.IFERROR(INDEX(tblExercise[],ExerciseLastEnd-ExerciseRowStart-H34,1),"")</f>
        <v>41343</v>
      </c>
      <c r="E34" s="9" t="str">
        <f t="shared" si="1"/>
        <v>SUN</v>
      </c>
      <c r="F34" s="9">
        <f>_xlfn.IFERROR(INDEX(tblExercise[],ExerciseLastEnd-ExerciseRowStart-H34,2),NA())</f>
        <v>20</v>
      </c>
      <c r="G34" s="9">
        <f>_xlfn.IFERROR(INDEX(tblExercise[],ExerciseLastEnd-ExerciseRowStart-H34,3),NA())</f>
        <v>285</v>
      </c>
      <c r="H34" s="9">
        <v>10</v>
      </c>
    </row>
    <row r="35" spans="2:8" ht="14.1">
      <c r="B35" s="4"/>
      <c r="C35" s="4"/>
      <c r="D35" s="8">
        <f>_xlfn.IFERROR(INDEX(tblExercise[],ExerciseLastEnd-ExerciseRowStart-H35,1),"")</f>
        <v>41342</v>
      </c>
      <c r="E35" s="9" t="str">
        <f t="shared" si="1"/>
        <v>SAT</v>
      </c>
      <c r="F35" s="9">
        <f>_xlfn.IFERROR(INDEX(tblExercise[],ExerciseLastEnd-ExerciseRowStart-H35,2),NA())</f>
        <v>25</v>
      </c>
      <c r="G35" s="9">
        <f>_xlfn.IFERROR(INDEX(tblExercise[],ExerciseLastEnd-ExerciseRowStart-H35,3),NA())</f>
        <v>125</v>
      </c>
      <c r="H35" s="9">
        <v>11</v>
      </c>
    </row>
    <row r="36" spans="2:8" ht="14.1">
      <c r="B36" s="4"/>
      <c r="C36" s="4"/>
      <c r="D36" s="8">
        <f>_xlfn.IFERROR(INDEX(tblExercise[],ExerciseLastEnd-ExerciseRowStart-H36,1),"")</f>
        <v>41341</v>
      </c>
      <c r="E36" s="9" t="str">
        <f t="shared" si="1"/>
        <v>FRI</v>
      </c>
      <c r="F36" s="9">
        <f>_xlfn.IFERROR(INDEX(tblExercise[],ExerciseLastEnd-ExerciseRowStart-H36,2),NA())</f>
        <v>30</v>
      </c>
      <c r="G36" s="9">
        <f>_xlfn.IFERROR(INDEX(tblExercise[],ExerciseLastEnd-ExerciseRowStart-H36,3),NA())</f>
        <v>150</v>
      </c>
      <c r="H36" s="9">
        <v>12</v>
      </c>
    </row>
  </sheetData>
  <mergeCells count="2">
    <mergeCell ref="B2:J2"/>
    <mergeCell ref="B20:J20"/>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B4294C6-550B-4CA6-9743-7F26C4E42B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MyExcelTemplates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 Here</dc:creator>
  <cp:keywords/>
  <dc:description/>
  <cp:lastModifiedBy>Anthony</cp:lastModifiedBy>
  <dcterms:created xsi:type="dcterms:W3CDTF">2015-03-20T22:13:48Z</dcterms:created>
  <dcterms:modified xsi:type="dcterms:W3CDTF">2015-08-25T23:52:41Z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TC040368519991</vt:lpwstr>
  </property>
</Properties>
</file>