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Tax Liability Estimator" sheetId="1" r:id="rId1"/>
    <sheet name="Tax Liability (Filled Example)" sheetId="2" r:id="rId2"/>
  </sheets>
  <definedNames/>
  <calcPr calcId="145621"/>
</workbook>
</file>

<file path=xl/sharedStrings.xml><?xml version="1.0" encoding="utf-8"?>
<sst xmlns="http://schemas.openxmlformats.org/spreadsheetml/2006/main" count="73" uniqueCount="34">
  <si>
    <t>Required IRS Information</t>
  </si>
  <si>
    <t>Standard Deduction</t>
  </si>
  <si>
    <t>Tax Table Information</t>
  </si>
  <si>
    <t>Bracket</t>
  </si>
  <si>
    <t>Income Min</t>
  </si>
  <si>
    <t>Income Max</t>
  </si>
  <si>
    <t>Flat Tax Amount</t>
  </si>
  <si>
    <t>Additional Tax Rate</t>
  </si>
  <si>
    <t>Amount Over</t>
  </si>
  <si>
    <t>Tax Liability Estimator</t>
  </si>
  <si>
    <t>Year To Date Amount</t>
  </si>
  <si>
    <t>Per Period Amount</t>
  </si>
  <si>
    <t>Periods Remaining</t>
  </si>
  <si>
    <t>Total Year Estimate</t>
  </si>
  <si>
    <t>Salary Earnings</t>
  </si>
  <si>
    <t>Deductions</t>
  </si>
  <si>
    <t>Taxable Salary Earnings</t>
  </si>
  <si>
    <t>Taxes Paid</t>
  </si>
  <si>
    <t>Investment Income</t>
  </si>
  <si>
    <t>Other Income</t>
  </si>
  <si>
    <t>Gross Taxable Income</t>
  </si>
  <si>
    <t>Adjusted Taxable Income</t>
  </si>
  <si>
    <t>Tax Bracket</t>
  </si>
  <si>
    <t>Total Tax Liability</t>
  </si>
  <si>
    <t>Total Overpayment / (Underpayment)</t>
  </si>
  <si>
    <t>Underpayment Checker</t>
  </si>
  <si>
    <t>Percent of Tax Liability Paid</t>
  </si>
  <si>
    <t>Underpayment Waivers</t>
  </si>
  <si>
    <t>Liability is less than $1,000</t>
  </si>
  <si>
    <t>Paid at Least 90% of Liability</t>
  </si>
  <si>
    <t>Underpayment Status</t>
  </si>
  <si>
    <t>90% of Tax Liability</t>
  </si>
  <si>
    <t>Additional Required Payment to IRS to Pay 90% of Tax Liability</t>
  </si>
  <si>
    <t>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</si>
</sst>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.00_);[Red]_(&quot;$&quot;* \(#,##0.00\);_(&quot;$&quot;* &quot;-&quot;??_);_(@_)"/>
    <numFmt numFmtId="166" formatCode="0.0%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/>
    </border>
    <border>
      <left style="medium">
        <color theme="0" tint="-0.24993999302387238"/>
      </left>
      <right/>
      <top/>
      <bottom style="double"/>
    </border>
    <border>
      <left/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>
        <color theme="0" tint="-0.149959996342659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/>
    </border>
    <border>
      <left style="medium">
        <color theme="0" tint="-0.149959996342659"/>
      </left>
      <right/>
      <top style="thin">
        <color theme="0" tint="-0.24993999302387238"/>
      </top>
      <bottom/>
    </border>
    <border>
      <left style="medium">
        <color theme="0" tint="-0.149959996342659"/>
      </left>
      <right/>
      <top/>
      <bottom/>
    </border>
    <border>
      <left style="medium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>
        <color theme="1"/>
      </left>
      <right style="medium"/>
      <top style="thin">
        <color theme="0" tint="-0.24993999302387238"/>
      </top>
      <bottom/>
    </border>
    <border>
      <left style="medium">
        <color theme="1"/>
      </left>
      <right style="medium"/>
      <top/>
      <bottom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>
        <color theme="1"/>
      </left>
      <right style="medium"/>
      <top/>
      <bottom style="double"/>
    </border>
    <border>
      <left/>
      <right/>
      <top style="thin"/>
      <bottom style="thin"/>
    </border>
    <border>
      <left style="medium">
        <color theme="1"/>
      </left>
      <right style="thin">
        <color theme="0" tint="-0.24993999302387238"/>
      </right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/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medium">
        <color theme="1"/>
      </top>
      <bottom/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/>
      <right/>
      <top/>
      <bottom style="medium"/>
    </border>
    <border>
      <left/>
      <right style="medium">
        <color theme="1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44" fontId="0" fillId="2" borderId="1" xfId="0" applyNumberFormat="1" applyFill="1" applyBorder="1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8" fontId="0" fillId="0" borderId="0" xfId="0" applyNumberFormat="1"/>
    <xf numFmtId="44" fontId="0" fillId="2" borderId="1" xfId="0" applyNumberFormat="1" applyFill="1" applyBorder="1" applyAlignment="1">
      <alignment horizontal="center"/>
    </xf>
    <xf numFmtId="0" fontId="0" fillId="0" borderId="0" xfId="0" applyBorder="1"/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37" fontId="0" fillId="2" borderId="5" xfId="0" applyNumberFormat="1" applyFill="1" applyBorder="1" applyAlignment="1">
      <alignment horizontal="center"/>
    </xf>
    <xf numFmtId="37" fontId="0" fillId="0" borderId="5" xfId="0" applyNumberFormat="1" applyFill="1" applyBorder="1" applyAlignment="1">
      <alignment horizontal="center"/>
    </xf>
    <xf numFmtId="44" fontId="0" fillId="2" borderId="6" xfId="0" applyNumberFormat="1" applyFill="1" applyBorder="1"/>
    <xf numFmtId="0" fontId="0" fillId="0" borderId="7" xfId="0" applyBorder="1"/>
    <xf numFmtId="44" fontId="0" fillId="0" borderId="6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0" fillId="0" borderId="12" xfId="0" applyBorder="1"/>
    <xf numFmtId="44" fontId="0" fillId="0" borderId="12" xfId="0" applyNumberFormat="1" applyBorder="1"/>
    <xf numFmtId="44" fontId="5" fillId="0" borderId="12" xfId="0" applyNumberFormat="1" applyFont="1" applyBorder="1"/>
    <xf numFmtId="41" fontId="0" fillId="0" borderId="12" xfId="0" applyNumberFormat="1" applyBorder="1"/>
    <xf numFmtId="165" fontId="5" fillId="0" borderId="13" xfId="0" applyNumberFormat="1" applyFont="1" applyBorder="1"/>
    <xf numFmtId="0" fontId="5" fillId="0" borderId="14" xfId="0" applyFont="1" applyBorder="1"/>
    <xf numFmtId="0" fontId="0" fillId="0" borderId="15" xfId="0" applyBorder="1"/>
    <xf numFmtId="44" fontId="0" fillId="2" borderId="16" xfId="0" applyNumberFormat="1" applyFill="1" applyBorder="1"/>
    <xf numFmtId="44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44" fontId="0" fillId="0" borderId="16" xfId="0" applyNumberFormat="1" applyFill="1" applyBorder="1"/>
    <xf numFmtId="44" fontId="0" fillId="0" borderId="17" xfId="0" applyNumberFormat="1" applyFill="1" applyBorder="1"/>
    <xf numFmtId="0" fontId="0" fillId="0" borderId="20" xfId="0" applyBorder="1"/>
    <xf numFmtId="0" fontId="0" fillId="0" borderId="21" xfId="0" applyBorder="1"/>
    <xf numFmtId="37" fontId="0" fillId="2" borderId="22" xfId="0" applyNumberFormat="1" applyFill="1" applyBorder="1" applyAlignment="1">
      <alignment horizontal="center"/>
    </xf>
    <xf numFmtId="37" fontId="0" fillId="0" borderId="22" xfId="0" applyNumberForma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44" fontId="0" fillId="0" borderId="24" xfId="0" applyNumberFormat="1" applyBorder="1"/>
    <xf numFmtId="41" fontId="0" fillId="0" borderId="24" xfId="0" applyNumberFormat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8" fontId="0" fillId="3" borderId="0" xfId="0" applyNumberFormat="1" applyFill="1" applyBorder="1"/>
    <xf numFmtId="166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44" fontId="5" fillId="0" borderId="13" xfId="0" applyNumberFormat="1" applyFont="1" applyFill="1" applyBorder="1"/>
    <xf numFmtId="0" fontId="4" fillId="0" borderId="10" xfId="0" applyFont="1" applyBorder="1"/>
    <xf numFmtId="0" fontId="0" fillId="0" borderId="10" xfId="0" applyBorder="1" applyAlignment="1">
      <alignment horizontal="left" indent="2"/>
    </xf>
    <xf numFmtId="44" fontId="5" fillId="0" borderId="26" xfId="0" applyNumberFormat="1" applyFont="1" applyBorder="1"/>
    <xf numFmtId="165" fontId="5" fillId="0" borderId="26" xfId="0" applyNumberFormat="1" applyFont="1" applyBorder="1"/>
    <xf numFmtId="0" fontId="9" fillId="4" borderId="27" xfId="0" applyFont="1" applyFill="1" applyBorder="1"/>
    <xf numFmtId="0" fontId="10" fillId="4" borderId="27" xfId="0" applyFont="1" applyFill="1" applyBorder="1"/>
    <xf numFmtId="0" fontId="0" fillId="4" borderId="0" xfId="0" applyFill="1" applyProtection="1">
      <protection locked="0"/>
    </xf>
    <xf numFmtId="0" fontId="2" fillId="4" borderId="1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0" fillId="4" borderId="27" xfId="0" applyFill="1" applyBorder="1"/>
    <xf numFmtId="0" fontId="2" fillId="4" borderId="32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12" fillId="4" borderId="27" xfId="0" applyFont="1" applyFill="1" applyBorder="1"/>
    <xf numFmtId="0" fontId="0" fillId="4" borderId="0" xfId="0" applyFill="1"/>
    <xf numFmtId="0" fontId="13" fillId="4" borderId="0" xfId="0" applyFont="1" applyFill="1"/>
    <xf numFmtId="0" fontId="10" fillId="4" borderId="0" xfId="0" applyFont="1" applyFill="1"/>
    <xf numFmtId="0" fontId="12" fillId="4" borderId="0" xfId="0" applyFont="1" applyFill="1"/>
    <xf numFmtId="0" fontId="7" fillId="0" borderId="0" xfId="0" applyFont="1"/>
    <xf numFmtId="0" fontId="5" fillId="0" borderId="0" xfId="0" applyFont="1"/>
    <xf numFmtId="0" fontId="0" fillId="3" borderId="8" xfId="0" applyFill="1" applyBorder="1"/>
    <xf numFmtId="0" fontId="0" fillId="3" borderId="9" xfId="0" applyFill="1" applyBorder="1"/>
    <xf numFmtId="0" fontId="0" fillId="3" borderId="15" xfId="0" applyFill="1" applyBorder="1"/>
    <xf numFmtId="0" fontId="0" fillId="5" borderId="0" xfId="0" applyFill="1" applyBorder="1"/>
    <xf numFmtId="0" fontId="0" fillId="5" borderId="0" xfId="0" applyFill="1"/>
    <xf numFmtId="0" fontId="0" fillId="5" borderId="10" xfId="0" applyFill="1" applyBorder="1"/>
    <xf numFmtId="0" fontId="3" fillId="5" borderId="0" xfId="0" applyFont="1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0" xfId="0" applyFill="1" applyProtection="1">
      <protection locked="0"/>
    </xf>
    <xf numFmtId="0" fontId="6" fillId="5" borderId="0" xfId="0" applyFont="1" applyFill="1" applyBorder="1"/>
    <xf numFmtId="0" fontId="8" fillId="5" borderId="0" xfId="0" applyFont="1" applyFill="1" applyBorder="1"/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5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workbookViewId="0" topLeftCell="A49">
      <selection activeCell="B72" sqref="B72"/>
    </sheetView>
  </sheetViews>
  <sheetFormatPr defaultColWidth="9.140625" defaultRowHeight="15"/>
  <cols>
    <col min="1" max="1" width="5.28125" style="0" customWidth="1"/>
    <col min="2" max="2" width="9.28125" style="0" customWidth="1"/>
    <col min="3" max="3" width="15.421875" style="0" customWidth="1"/>
    <col min="4" max="5" width="15.7109375" style="0" customWidth="1"/>
    <col min="6" max="6" width="15.140625" style="0" customWidth="1"/>
    <col min="7" max="7" width="16.7109375" style="0" customWidth="1"/>
  </cols>
  <sheetData>
    <row r="1" spans="1:8" ht="15">
      <c r="A1" s="63"/>
      <c r="B1" s="63"/>
      <c r="C1" s="63"/>
      <c r="D1" s="63"/>
      <c r="E1" s="63"/>
      <c r="F1" s="63"/>
      <c r="G1" s="63"/>
      <c r="H1" s="63"/>
    </row>
    <row r="2" spans="1:10" ht="15" customHeight="1">
      <c r="A2" s="81" t="s">
        <v>9</v>
      </c>
      <c r="B2" s="81"/>
      <c r="C2" s="81"/>
      <c r="D2" s="81"/>
      <c r="E2" s="81"/>
      <c r="F2" s="81"/>
      <c r="G2" s="81"/>
      <c r="H2" s="81"/>
      <c r="I2" s="40"/>
      <c r="J2" s="41"/>
    </row>
    <row r="3" spans="1:10" ht="15">
      <c r="A3" s="81"/>
      <c r="B3" s="81"/>
      <c r="C3" s="81"/>
      <c r="D3" s="81"/>
      <c r="E3" s="81"/>
      <c r="F3" s="81"/>
      <c r="G3" s="81"/>
      <c r="H3" s="81"/>
      <c r="I3" s="40"/>
      <c r="J3" s="41"/>
    </row>
    <row r="4" spans="1:10" ht="15">
      <c r="A4" s="53"/>
      <c r="B4" s="53"/>
      <c r="C4" s="53"/>
      <c r="D4" s="53"/>
      <c r="E4" s="53"/>
      <c r="F4" s="53"/>
      <c r="G4" s="53"/>
      <c r="H4" s="53"/>
      <c r="I4" s="40"/>
      <c r="J4" s="41"/>
    </row>
    <row r="5" spans="1:10" ht="15">
      <c r="A5" s="78"/>
      <c r="B5" s="73"/>
      <c r="C5" s="73"/>
      <c r="D5" s="73"/>
      <c r="E5" s="73"/>
      <c r="F5" s="78"/>
      <c r="G5" s="78"/>
      <c r="H5" s="78"/>
      <c r="I5" s="40"/>
      <c r="J5" s="41"/>
    </row>
    <row r="6" spans="1:10" ht="21">
      <c r="A6" s="51"/>
      <c r="B6" s="52" t="s">
        <v>0</v>
      </c>
      <c r="C6" s="51"/>
      <c r="D6" s="51"/>
      <c r="E6" s="51"/>
      <c r="F6" s="51"/>
      <c r="G6" s="51"/>
      <c r="H6" s="51"/>
      <c r="I6" s="41"/>
      <c r="J6" s="41"/>
    </row>
    <row r="7" spans="1:10" ht="15">
      <c r="A7" s="73"/>
      <c r="B7" s="73"/>
      <c r="C7" s="73"/>
      <c r="D7" s="73"/>
      <c r="E7" s="73"/>
      <c r="F7" s="73"/>
      <c r="G7" s="73"/>
      <c r="H7" s="73"/>
      <c r="I7" s="41"/>
      <c r="J7" s="41"/>
    </row>
    <row r="8" spans="1:10" ht="15.75">
      <c r="A8" s="73"/>
      <c r="B8" s="67" t="s">
        <v>1</v>
      </c>
      <c r="C8" s="68"/>
      <c r="D8" s="1"/>
      <c r="E8" s="73"/>
      <c r="F8" s="73"/>
      <c r="G8" s="73"/>
      <c r="H8" s="73"/>
      <c r="I8" s="41"/>
      <c r="J8" s="41"/>
    </row>
    <row r="9" spans="1:10" ht="15">
      <c r="A9" s="73"/>
      <c r="B9" s="73"/>
      <c r="C9" s="73"/>
      <c r="D9" s="73"/>
      <c r="E9" s="73"/>
      <c r="F9" s="73"/>
      <c r="G9" s="73"/>
      <c r="H9" s="73"/>
      <c r="I9" s="41"/>
      <c r="J9" s="41"/>
    </row>
    <row r="10" spans="1:10" ht="21">
      <c r="A10" s="66"/>
      <c r="B10" s="65" t="s">
        <v>2</v>
      </c>
      <c r="C10" s="66"/>
      <c r="D10" s="66"/>
      <c r="E10" s="66"/>
      <c r="F10" s="66"/>
      <c r="G10" s="66"/>
      <c r="H10" s="66"/>
      <c r="I10" s="41"/>
      <c r="J10" s="41"/>
    </row>
    <row r="11" spans="1:10" ht="15">
      <c r="A11" s="73"/>
      <c r="B11" s="73"/>
      <c r="C11" s="73"/>
      <c r="D11" s="73"/>
      <c r="E11" s="73"/>
      <c r="F11" s="73"/>
      <c r="G11" s="73"/>
      <c r="H11" s="73"/>
      <c r="I11" s="41"/>
      <c r="J11" s="41"/>
    </row>
    <row r="12" spans="1:10" ht="33.75" customHeight="1">
      <c r="A12" s="73"/>
      <c r="B12" s="54" t="s">
        <v>3</v>
      </c>
      <c r="C12" s="54" t="s">
        <v>4</v>
      </c>
      <c r="D12" s="54" t="s">
        <v>5</v>
      </c>
      <c r="E12" s="54" t="s">
        <v>6</v>
      </c>
      <c r="F12" s="54" t="s">
        <v>7</v>
      </c>
      <c r="G12" s="54" t="s">
        <v>8</v>
      </c>
      <c r="H12" s="73"/>
      <c r="I12" s="41"/>
      <c r="J12" s="41"/>
    </row>
    <row r="13" spans="1:10" ht="15">
      <c r="A13" s="73"/>
      <c r="B13" s="2">
        <v>1</v>
      </c>
      <c r="C13" s="1"/>
      <c r="D13" s="1"/>
      <c r="E13" s="1"/>
      <c r="F13" s="3"/>
      <c r="G13" s="1"/>
      <c r="H13" s="73"/>
      <c r="I13" s="41"/>
      <c r="J13" s="41"/>
    </row>
    <row r="14" spans="1:10" ht="15">
      <c r="A14" s="73"/>
      <c r="B14" s="2">
        <v>2</v>
      </c>
      <c r="C14" s="1"/>
      <c r="D14" s="1"/>
      <c r="E14" s="1"/>
      <c r="F14" s="3"/>
      <c r="G14" s="1"/>
      <c r="H14" s="73"/>
      <c r="I14" s="41"/>
      <c r="J14" s="42"/>
    </row>
    <row r="15" spans="1:10" ht="15">
      <c r="A15" s="73"/>
      <c r="B15" s="2">
        <v>3</v>
      </c>
      <c r="C15" s="1"/>
      <c r="D15" s="1"/>
      <c r="E15" s="1"/>
      <c r="F15" s="3"/>
      <c r="G15" s="1"/>
      <c r="H15" s="73"/>
      <c r="I15" s="41"/>
      <c r="J15" s="42"/>
    </row>
    <row r="16" spans="1:10" ht="15">
      <c r="A16" s="73"/>
      <c r="B16" s="2">
        <v>4</v>
      </c>
      <c r="C16" s="1"/>
      <c r="D16" s="1"/>
      <c r="E16" s="1"/>
      <c r="F16" s="3"/>
      <c r="G16" s="1"/>
      <c r="H16" s="73"/>
      <c r="I16" s="41"/>
      <c r="J16" s="42"/>
    </row>
    <row r="17" spans="1:10" ht="15">
      <c r="A17" s="73"/>
      <c r="B17" s="2">
        <v>5</v>
      </c>
      <c r="C17" s="1"/>
      <c r="D17" s="1"/>
      <c r="E17" s="1"/>
      <c r="F17" s="3"/>
      <c r="G17" s="1"/>
      <c r="H17" s="73"/>
      <c r="I17" s="41"/>
      <c r="J17" s="42"/>
    </row>
    <row r="18" spans="1:10" ht="15">
      <c r="A18" s="73"/>
      <c r="B18" s="2">
        <v>6</v>
      </c>
      <c r="C18" s="1"/>
      <c r="D18" s="1"/>
      <c r="E18" s="1"/>
      <c r="F18" s="3"/>
      <c r="G18" s="1"/>
      <c r="H18" s="73"/>
      <c r="I18" s="41"/>
      <c r="J18" s="42"/>
    </row>
    <row r="19" spans="1:10" ht="15">
      <c r="A19" s="73"/>
      <c r="B19" s="2">
        <v>7</v>
      </c>
      <c r="C19" s="1"/>
      <c r="D19" s="5"/>
      <c r="E19" s="1"/>
      <c r="F19" s="3"/>
      <c r="G19" s="1"/>
      <c r="H19" s="73"/>
      <c r="I19" s="41"/>
      <c r="J19" s="42"/>
    </row>
    <row r="20" spans="1:10" ht="15">
      <c r="A20" s="73"/>
      <c r="B20" s="73"/>
      <c r="C20" s="73"/>
      <c r="D20" s="73"/>
      <c r="E20" s="73"/>
      <c r="F20" s="73"/>
      <c r="G20" s="73"/>
      <c r="H20" s="73"/>
      <c r="I20" s="41"/>
      <c r="J20" s="41"/>
    </row>
    <row r="21" spans="1:10" ht="15">
      <c r="A21" s="73"/>
      <c r="B21" s="73"/>
      <c r="C21" s="73"/>
      <c r="D21" s="73"/>
      <c r="E21" s="73"/>
      <c r="F21" s="73"/>
      <c r="G21" s="73"/>
      <c r="H21" s="73"/>
      <c r="I21" s="41"/>
      <c r="J21" s="41"/>
    </row>
    <row r="22" spans="1:10" ht="15">
      <c r="A22" s="73"/>
      <c r="B22" s="73"/>
      <c r="C22" s="73"/>
      <c r="D22" s="73"/>
      <c r="E22" s="73"/>
      <c r="F22" s="73"/>
      <c r="G22" s="73"/>
      <c r="H22" s="73"/>
      <c r="I22" s="41"/>
      <c r="J22" s="41"/>
    </row>
    <row r="23" spans="1:10" ht="21">
      <c r="A23" s="51"/>
      <c r="B23" s="52" t="s">
        <v>9</v>
      </c>
      <c r="C23" s="51"/>
      <c r="D23" s="51"/>
      <c r="E23" s="51"/>
      <c r="F23" s="51"/>
      <c r="G23" s="59"/>
      <c r="H23" s="59"/>
      <c r="I23" s="41"/>
      <c r="J23" s="41"/>
    </row>
    <row r="24" spans="1:10" ht="15.75" thickBot="1">
      <c r="A24" s="73"/>
      <c r="B24" s="73"/>
      <c r="C24" s="73"/>
      <c r="D24" s="73"/>
      <c r="E24" s="73"/>
      <c r="F24" s="73"/>
      <c r="G24" s="73"/>
      <c r="H24" s="73"/>
      <c r="I24" s="41"/>
      <c r="J24" s="41"/>
    </row>
    <row r="25" spans="1:10" ht="33" customHeight="1" thickBot="1">
      <c r="A25" s="73"/>
      <c r="B25" s="76"/>
      <c r="C25" s="77"/>
      <c r="D25" s="55" t="s">
        <v>10</v>
      </c>
      <c r="E25" s="56" t="s">
        <v>11</v>
      </c>
      <c r="F25" s="57" t="s">
        <v>12</v>
      </c>
      <c r="G25" s="58" t="s">
        <v>13</v>
      </c>
      <c r="H25" s="73"/>
      <c r="I25" s="41"/>
      <c r="J25" s="41"/>
    </row>
    <row r="26" spans="1:10" ht="15">
      <c r="A26" s="73"/>
      <c r="B26" s="17" t="s">
        <v>14</v>
      </c>
      <c r="C26" s="6"/>
      <c r="D26" s="12"/>
      <c r="E26" s="12"/>
      <c r="F26" s="6"/>
      <c r="G26" s="19"/>
      <c r="H26" s="73"/>
      <c r="I26" s="41"/>
      <c r="J26" s="41"/>
    </row>
    <row r="27" spans="1:10" ht="15">
      <c r="A27" s="73"/>
      <c r="B27" s="17" t="s">
        <v>15</v>
      </c>
      <c r="C27" s="6"/>
      <c r="D27" s="12"/>
      <c r="E27" s="12"/>
      <c r="F27" s="6"/>
      <c r="G27" s="19"/>
      <c r="H27" s="73"/>
      <c r="I27" s="41"/>
      <c r="J27" s="41"/>
    </row>
    <row r="28" spans="1:10" ht="15">
      <c r="A28" s="73"/>
      <c r="B28" s="17"/>
      <c r="C28" s="6"/>
      <c r="D28" s="13"/>
      <c r="E28" s="13"/>
      <c r="F28" s="6"/>
      <c r="G28" s="19"/>
      <c r="H28" s="73"/>
      <c r="I28" s="41"/>
      <c r="J28" s="41"/>
    </row>
    <row r="29" spans="1:10" ht="15">
      <c r="A29" s="73"/>
      <c r="B29" s="17" t="s">
        <v>16</v>
      </c>
      <c r="C29" s="6"/>
      <c r="D29" s="14">
        <f>D26-D27</f>
        <v>0</v>
      </c>
      <c r="E29" s="14">
        <f>E26-E27</f>
        <v>0</v>
      </c>
      <c r="F29" s="10"/>
      <c r="G29" s="20">
        <f>D29+E29*F29</f>
        <v>0</v>
      </c>
      <c r="H29" s="73"/>
      <c r="I29" s="41"/>
      <c r="J29" s="41"/>
    </row>
    <row r="30" spans="1:10" ht="15">
      <c r="A30" s="73"/>
      <c r="B30" s="17"/>
      <c r="C30" s="6"/>
      <c r="D30" s="13"/>
      <c r="E30" s="13"/>
      <c r="F30" s="6"/>
      <c r="G30" s="19"/>
      <c r="H30" s="73"/>
      <c r="I30" s="41"/>
      <c r="J30" s="41"/>
    </row>
    <row r="31" spans="1:10" ht="15">
      <c r="A31" s="73"/>
      <c r="B31" s="17" t="s">
        <v>17</v>
      </c>
      <c r="C31" s="6"/>
      <c r="D31" s="12"/>
      <c r="E31" s="12"/>
      <c r="F31" s="11">
        <f>F29</f>
        <v>0</v>
      </c>
      <c r="G31" s="20">
        <f>D31+E31*F31</f>
        <v>0</v>
      </c>
      <c r="H31" s="73"/>
      <c r="I31" s="41"/>
      <c r="J31" s="41"/>
    </row>
    <row r="32" spans="1:10" ht="15">
      <c r="A32" s="73"/>
      <c r="B32" s="17"/>
      <c r="C32" s="6"/>
      <c r="D32" s="13"/>
      <c r="E32" s="13"/>
      <c r="F32" s="6"/>
      <c r="G32" s="19"/>
      <c r="H32" s="73"/>
      <c r="I32" s="41"/>
      <c r="J32" s="41"/>
    </row>
    <row r="33" spans="1:10" ht="15">
      <c r="A33" s="73"/>
      <c r="B33" s="17" t="s">
        <v>18</v>
      </c>
      <c r="C33" s="6"/>
      <c r="D33" s="12"/>
      <c r="E33" s="12"/>
      <c r="F33" s="10"/>
      <c r="G33" s="20">
        <f>D33+E33*F33</f>
        <v>0</v>
      </c>
      <c r="H33" s="73"/>
      <c r="I33" s="41"/>
      <c r="J33" s="41"/>
    </row>
    <row r="34" spans="1:10" ht="15">
      <c r="A34" s="73"/>
      <c r="B34" s="17"/>
      <c r="C34" s="6"/>
      <c r="D34" s="13"/>
      <c r="E34" s="13"/>
      <c r="F34" s="6"/>
      <c r="G34" s="19"/>
      <c r="H34" s="73"/>
      <c r="I34" s="41"/>
      <c r="J34" s="41"/>
    </row>
    <row r="35" spans="1:10" ht="15">
      <c r="A35" s="73"/>
      <c r="B35" s="17" t="s">
        <v>19</v>
      </c>
      <c r="C35" s="6"/>
      <c r="D35" s="12"/>
      <c r="E35" s="12"/>
      <c r="F35" s="10"/>
      <c r="G35" s="20">
        <f>D35+E35*F35</f>
        <v>0</v>
      </c>
      <c r="H35" s="73"/>
      <c r="I35" s="41"/>
      <c r="J35" s="41"/>
    </row>
    <row r="36" spans="1:10" ht="15">
      <c r="A36" s="73"/>
      <c r="B36" s="17"/>
      <c r="C36" s="6"/>
      <c r="D36" s="9"/>
      <c r="E36" s="6"/>
      <c r="F36" s="6"/>
      <c r="G36" s="19"/>
      <c r="H36" s="73"/>
      <c r="I36" s="41"/>
      <c r="J36" s="41"/>
    </row>
    <row r="37" spans="1:10" ht="15">
      <c r="A37" s="73"/>
      <c r="B37" s="17"/>
      <c r="C37" s="6"/>
      <c r="D37" s="6"/>
      <c r="E37" s="6"/>
      <c r="F37" s="6"/>
      <c r="G37" s="19"/>
      <c r="H37" s="73"/>
      <c r="I37" s="41"/>
      <c r="J37" s="41"/>
    </row>
    <row r="38" spans="1:10" ht="16.5" thickBot="1">
      <c r="A38" s="73"/>
      <c r="B38" s="18" t="s">
        <v>20</v>
      </c>
      <c r="C38" s="7"/>
      <c r="D38" s="7"/>
      <c r="E38" s="7"/>
      <c r="F38" s="7"/>
      <c r="G38" s="21">
        <f>G29+G33+G35</f>
        <v>0</v>
      </c>
      <c r="H38" s="73"/>
      <c r="I38" s="41"/>
      <c r="J38" s="41"/>
    </row>
    <row r="39" spans="1:10" ht="15.75" thickTop="1">
      <c r="A39" s="73"/>
      <c r="B39" s="17"/>
      <c r="C39" s="6"/>
      <c r="D39" s="6"/>
      <c r="E39" s="6"/>
      <c r="F39" s="6"/>
      <c r="G39" s="19"/>
      <c r="H39" s="73"/>
      <c r="I39" s="41"/>
      <c r="J39" s="41"/>
    </row>
    <row r="40" spans="1:10" ht="15">
      <c r="A40" s="73"/>
      <c r="B40" s="17"/>
      <c r="C40" s="6"/>
      <c r="D40" s="6"/>
      <c r="E40" s="6"/>
      <c r="F40" s="6"/>
      <c r="G40" s="19"/>
      <c r="H40" s="73"/>
      <c r="I40" s="41"/>
      <c r="J40" s="41"/>
    </row>
    <row r="41" spans="1:10" ht="15">
      <c r="A41" s="73"/>
      <c r="B41" s="17" t="s">
        <v>1</v>
      </c>
      <c r="C41" s="6"/>
      <c r="D41" s="6"/>
      <c r="E41" s="6"/>
      <c r="F41" s="6"/>
      <c r="G41" s="20">
        <f>D8</f>
        <v>0</v>
      </c>
      <c r="H41" s="73"/>
      <c r="I41" s="41"/>
      <c r="J41" s="41"/>
    </row>
    <row r="42" spans="1:10" ht="15">
      <c r="A42" s="73"/>
      <c r="B42" s="17"/>
      <c r="C42" s="6"/>
      <c r="D42" s="6"/>
      <c r="E42" s="6"/>
      <c r="F42" s="6"/>
      <c r="G42" s="19"/>
      <c r="H42" s="73"/>
      <c r="I42" s="41"/>
      <c r="J42" s="41"/>
    </row>
    <row r="43" spans="1:10" ht="15">
      <c r="A43" s="73"/>
      <c r="B43" s="17"/>
      <c r="C43" s="6"/>
      <c r="D43" s="6"/>
      <c r="E43" s="6"/>
      <c r="F43" s="6"/>
      <c r="G43" s="19"/>
      <c r="H43" s="73"/>
      <c r="I43" s="41"/>
      <c r="J43" s="41"/>
    </row>
    <row r="44" spans="1:10" ht="16.5" thickBot="1">
      <c r="A44" s="73"/>
      <c r="B44" s="18" t="s">
        <v>21</v>
      </c>
      <c r="C44" s="7"/>
      <c r="D44" s="8"/>
      <c r="E44" s="7"/>
      <c r="F44" s="24"/>
      <c r="G44" s="21">
        <f>G38-G41</f>
        <v>0</v>
      </c>
      <c r="H44" s="73"/>
      <c r="I44" s="41"/>
      <c r="J44" s="41"/>
    </row>
    <row r="45" spans="1:10" ht="15.75" thickTop="1">
      <c r="A45" s="73"/>
      <c r="B45" s="17"/>
      <c r="G45" s="19"/>
      <c r="H45" s="73"/>
      <c r="I45" s="41"/>
      <c r="J45" s="41"/>
    </row>
    <row r="46" spans="1:10" ht="15">
      <c r="A46" s="73"/>
      <c r="B46" s="17"/>
      <c r="G46" s="19"/>
      <c r="H46" s="73"/>
      <c r="I46" s="41"/>
      <c r="J46" s="41"/>
    </row>
    <row r="47" spans="1:10" ht="15">
      <c r="A47" s="73"/>
      <c r="B47" s="17" t="s">
        <v>22</v>
      </c>
      <c r="G47" s="22" t="str">
        <f>IF(ISNA(MATCH(G44,C13:C19,1)),"",MATCH(G44,C13:C19,1))</f>
        <v/>
      </c>
      <c r="H47" s="73"/>
      <c r="I47" s="41"/>
      <c r="J47" s="41"/>
    </row>
    <row r="48" spans="1:10" ht="15">
      <c r="A48" s="73"/>
      <c r="B48" s="17"/>
      <c r="G48" s="19"/>
      <c r="H48" s="73"/>
      <c r="I48" s="41"/>
      <c r="J48" s="41"/>
    </row>
    <row r="49" spans="1:10" ht="15">
      <c r="A49" s="73"/>
      <c r="B49" s="17" t="s">
        <v>23</v>
      </c>
      <c r="G49" s="20">
        <f>IF(G47="",0,INDEX(E13:E19,G47)+(INDEX(F13:F19,G47)*(G44-INDEX(G13:G19,G47))))</f>
        <v>0</v>
      </c>
      <c r="H49" s="73"/>
      <c r="I49" s="41"/>
      <c r="J49" s="41"/>
    </row>
    <row r="50" spans="1:10" ht="15">
      <c r="A50" s="73"/>
      <c r="B50" s="17"/>
      <c r="G50" s="19"/>
      <c r="H50" s="73"/>
      <c r="I50" s="41"/>
      <c r="J50" s="41"/>
    </row>
    <row r="51" spans="1:10" ht="15">
      <c r="A51" s="73"/>
      <c r="B51" s="17" t="s">
        <v>17</v>
      </c>
      <c r="G51" s="20">
        <f>G31</f>
        <v>0</v>
      </c>
      <c r="H51" s="73"/>
      <c r="I51" s="41"/>
      <c r="J51" s="41"/>
    </row>
    <row r="52" spans="1:10" ht="15">
      <c r="A52" s="73"/>
      <c r="B52" s="17"/>
      <c r="G52" s="19"/>
      <c r="H52" s="73"/>
      <c r="I52" s="41"/>
      <c r="J52" s="41"/>
    </row>
    <row r="53" spans="1:10" ht="15">
      <c r="A53" s="73"/>
      <c r="B53" s="17"/>
      <c r="G53" s="19"/>
      <c r="H53" s="73"/>
      <c r="I53" s="41"/>
      <c r="J53" s="41"/>
    </row>
    <row r="54" spans="1:10" ht="16.5" thickBot="1">
      <c r="A54" s="73"/>
      <c r="B54" s="18" t="s">
        <v>24</v>
      </c>
      <c r="C54" s="7"/>
      <c r="D54" s="7"/>
      <c r="E54" s="7"/>
      <c r="F54" s="7"/>
      <c r="G54" s="23">
        <f>G51-G49</f>
        <v>0</v>
      </c>
      <c r="H54" s="73"/>
      <c r="I54" s="41"/>
      <c r="J54" s="41"/>
    </row>
    <row r="55" spans="1:10" ht="15.75" thickTop="1">
      <c r="A55" s="73"/>
      <c r="B55" s="73"/>
      <c r="C55" s="73"/>
      <c r="D55" s="73"/>
      <c r="E55" s="73"/>
      <c r="F55" s="73"/>
      <c r="G55" s="73"/>
      <c r="H55" s="73"/>
      <c r="I55" s="41"/>
      <c r="J55" s="41"/>
    </row>
    <row r="56" spans="1:10" ht="15">
      <c r="A56" s="73"/>
      <c r="B56" s="73"/>
      <c r="C56" s="73"/>
      <c r="D56" s="73"/>
      <c r="E56" s="73"/>
      <c r="F56" s="73"/>
      <c r="G56" s="73"/>
      <c r="H56" s="73"/>
      <c r="I56" s="41"/>
      <c r="J56" s="41"/>
    </row>
    <row r="57" spans="1:10" ht="15">
      <c r="A57" s="73"/>
      <c r="B57" s="73"/>
      <c r="C57" s="73"/>
      <c r="D57" s="73"/>
      <c r="E57" s="73"/>
      <c r="F57" s="73"/>
      <c r="G57" s="73"/>
      <c r="H57" s="73"/>
      <c r="I57" s="41"/>
      <c r="J57" s="41"/>
    </row>
    <row r="58" spans="1:10" ht="21">
      <c r="A58" s="51"/>
      <c r="B58" s="52" t="s">
        <v>25</v>
      </c>
      <c r="C58" s="51"/>
      <c r="D58" s="51"/>
      <c r="E58" s="51"/>
      <c r="F58" s="51"/>
      <c r="G58" s="59"/>
      <c r="H58" s="59"/>
      <c r="I58" s="41"/>
      <c r="J58" s="41"/>
    </row>
    <row r="59" spans="1:10" ht="15.75" thickBot="1">
      <c r="A59" s="72"/>
      <c r="B59" s="75"/>
      <c r="C59" s="72"/>
      <c r="D59" s="72"/>
      <c r="E59" s="72"/>
      <c r="F59" s="72"/>
      <c r="G59" s="72"/>
      <c r="H59" s="72"/>
      <c r="I59" s="41"/>
      <c r="J59" s="41"/>
    </row>
    <row r="60" spans="1:10" ht="15">
      <c r="A60" s="73"/>
      <c r="B60" s="15"/>
      <c r="C60" s="16"/>
      <c r="D60" s="16"/>
      <c r="E60" s="16"/>
      <c r="F60" s="16"/>
      <c r="G60" s="25"/>
      <c r="H60" s="73"/>
      <c r="I60" s="41"/>
      <c r="J60" s="41"/>
    </row>
    <row r="61" spans="1:10" ht="15">
      <c r="A61" s="73"/>
      <c r="B61" s="17" t="s">
        <v>26</v>
      </c>
      <c r="C61" s="6"/>
      <c r="D61" s="6"/>
      <c r="E61" s="6"/>
      <c r="F61" s="6"/>
      <c r="G61" s="43">
        <f>IF(G49=0,0,G51/G49)</f>
        <v>0</v>
      </c>
      <c r="H61" s="73"/>
      <c r="I61" s="41"/>
      <c r="J61" s="41"/>
    </row>
    <row r="62" spans="1:10" ht="15">
      <c r="A62" s="73"/>
      <c r="B62" s="17"/>
      <c r="C62" s="6"/>
      <c r="D62" s="6"/>
      <c r="E62" s="6"/>
      <c r="F62" s="6"/>
      <c r="G62" s="19"/>
      <c r="H62" s="73"/>
      <c r="I62" s="41"/>
      <c r="J62" s="41"/>
    </row>
    <row r="63" spans="1:10" ht="15">
      <c r="A63" s="73"/>
      <c r="B63" s="47" t="s">
        <v>27</v>
      </c>
      <c r="C63" s="6"/>
      <c r="D63" s="6"/>
      <c r="E63" s="6"/>
      <c r="F63" s="6"/>
      <c r="G63" s="19"/>
      <c r="H63" s="73"/>
      <c r="I63" s="41"/>
      <c r="J63" s="41"/>
    </row>
    <row r="64" spans="1:10" ht="15">
      <c r="A64" s="73"/>
      <c r="B64" s="48" t="s">
        <v>28</v>
      </c>
      <c r="C64" s="6"/>
      <c r="D64" s="6"/>
      <c r="E64" s="6"/>
      <c r="F64" s="6"/>
      <c r="G64" s="44" t="str">
        <f>IF(G54&lt;=-1000,"Fail","Pass")</f>
        <v>Pass</v>
      </c>
      <c r="H64" s="73"/>
      <c r="I64" s="41"/>
      <c r="J64" s="41"/>
    </row>
    <row r="65" spans="1:10" ht="15">
      <c r="A65" s="73"/>
      <c r="B65" s="48" t="s">
        <v>29</v>
      </c>
      <c r="C65" s="6"/>
      <c r="D65" s="6"/>
      <c r="E65" s="6"/>
      <c r="F65" s="6"/>
      <c r="G65" s="44" t="str">
        <f>IF(G61&gt;=0.9,"Pass","Fail")</f>
        <v>Fail</v>
      </c>
      <c r="H65" s="73"/>
      <c r="I65" s="41"/>
      <c r="J65" s="41"/>
    </row>
    <row r="66" spans="1:10" ht="15">
      <c r="A66" s="73"/>
      <c r="B66" s="17"/>
      <c r="C66" s="6"/>
      <c r="D66" s="6"/>
      <c r="E66" s="6"/>
      <c r="F66" s="6"/>
      <c r="G66" s="19"/>
      <c r="H66" s="73"/>
      <c r="I66" s="41"/>
      <c r="J66" s="41"/>
    </row>
    <row r="67" spans="1:10" ht="15">
      <c r="A67" s="73"/>
      <c r="B67" s="17" t="s">
        <v>30</v>
      </c>
      <c r="C67" s="6"/>
      <c r="D67" s="6"/>
      <c r="E67" s="6"/>
      <c r="F67" s="6"/>
      <c r="G67" s="45" t="str">
        <f>IF(AND(G64="Fail",G65="Fail"),"Penalty","No Penalty")</f>
        <v>No Penalty</v>
      </c>
      <c r="H67" s="73"/>
      <c r="I67" s="41"/>
      <c r="J67" s="41"/>
    </row>
    <row r="68" spans="1:10" ht="15">
      <c r="A68" s="73"/>
      <c r="B68" s="17"/>
      <c r="C68" s="6"/>
      <c r="D68" s="6"/>
      <c r="E68" s="6"/>
      <c r="F68" s="6"/>
      <c r="G68" s="19"/>
      <c r="H68" s="73"/>
      <c r="I68" s="41"/>
      <c r="J68" s="41"/>
    </row>
    <row r="69" spans="1:10" ht="15">
      <c r="A69" s="73"/>
      <c r="B69" s="17"/>
      <c r="C69" s="6"/>
      <c r="D69" s="6"/>
      <c r="E69" s="6"/>
      <c r="F69" s="6"/>
      <c r="G69" s="19"/>
      <c r="H69" s="73"/>
      <c r="I69" s="41"/>
      <c r="J69" s="41"/>
    </row>
    <row r="70" spans="1:10" ht="15">
      <c r="A70" s="73"/>
      <c r="B70" s="17" t="s">
        <v>31</v>
      </c>
      <c r="C70" s="6"/>
      <c r="D70" s="6"/>
      <c r="E70" s="6"/>
      <c r="F70" s="6"/>
      <c r="G70" s="20">
        <f>G49*0.9</f>
        <v>0</v>
      </c>
      <c r="H70" s="73"/>
      <c r="I70" s="41"/>
      <c r="J70" s="41"/>
    </row>
    <row r="71" spans="1:10" ht="15">
      <c r="A71" s="73"/>
      <c r="B71" s="17"/>
      <c r="C71" s="6"/>
      <c r="D71" s="6"/>
      <c r="E71" s="6"/>
      <c r="F71" s="6"/>
      <c r="G71" s="19"/>
      <c r="H71" s="73"/>
      <c r="I71" s="41"/>
      <c r="J71" s="41"/>
    </row>
    <row r="72" spans="1:10" ht="16.5" thickBot="1">
      <c r="A72" s="73"/>
      <c r="B72" s="18" t="s">
        <v>32</v>
      </c>
      <c r="C72" s="7"/>
      <c r="D72" s="7"/>
      <c r="E72" s="7"/>
      <c r="F72" s="7"/>
      <c r="G72" s="46">
        <f>IF(G51&gt;=G70,0,G70-G51)</f>
        <v>0</v>
      </c>
      <c r="H72" s="74"/>
      <c r="I72" s="41"/>
      <c r="J72" s="41"/>
    </row>
    <row r="73" spans="1:10" ht="15.75" thickTop="1">
      <c r="A73" s="73"/>
      <c r="B73" s="73"/>
      <c r="C73" s="73"/>
      <c r="D73" s="73"/>
      <c r="E73" s="73"/>
      <c r="F73" s="73"/>
      <c r="G73" s="73"/>
      <c r="H73" s="73"/>
      <c r="I73" s="41"/>
      <c r="J73" s="41"/>
    </row>
  </sheetData>
  <mergeCells count="1">
    <mergeCell ref="A2:H3"/>
  </mergeCells>
  <conditionalFormatting sqref="G67">
    <cfRule type="expression" priority="1" dxfId="1">
      <formula>#REF!&lt;&gt;2</formula>
    </cfRule>
    <cfRule type="expression" priority="2" dxfId="0">
      <formula>#REF!=2</formula>
    </cfRule>
  </conditionalFormatting>
  <printOptions/>
  <pageMargins left="0.7" right="0.7" top="0.75" bottom="0.75" header="0.3" footer="0.3"/>
  <pageSetup horizontalDpi="600" verticalDpi="600" orientation="portrait" paperSize="256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workbookViewId="0" topLeftCell="A1">
      <selection activeCell="D8" sqref="D8"/>
    </sheetView>
  </sheetViews>
  <sheetFormatPr defaultColWidth="9.140625" defaultRowHeight="15"/>
  <cols>
    <col min="1" max="1" width="5.00390625" style="0" customWidth="1"/>
    <col min="3" max="3" width="16.00390625" style="0" customWidth="1"/>
    <col min="4" max="4" width="15.7109375" style="0" customWidth="1"/>
    <col min="5" max="5" width="16.140625" style="0" customWidth="1"/>
    <col min="6" max="6" width="12.8515625" style="0" customWidth="1"/>
    <col min="7" max="7" width="17.140625" style="0" customWidth="1"/>
  </cols>
  <sheetData>
    <row r="1" spans="1:8" ht="15">
      <c r="A1" s="63"/>
      <c r="B1" s="63"/>
      <c r="C1" s="63"/>
      <c r="D1" s="63"/>
      <c r="E1" s="63"/>
      <c r="F1" s="63"/>
      <c r="G1" s="63"/>
      <c r="H1" s="63"/>
    </row>
    <row r="2" spans="1:9" ht="15" customHeight="1">
      <c r="A2" s="82" t="s">
        <v>9</v>
      </c>
      <c r="B2" s="82"/>
      <c r="C2" s="82"/>
      <c r="D2" s="82"/>
      <c r="E2" s="82"/>
      <c r="F2" s="82"/>
      <c r="G2" s="82"/>
      <c r="H2" s="82"/>
      <c r="I2" s="40"/>
    </row>
    <row r="3" spans="1:9" ht="15">
      <c r="A3" s="82"/>
      <c r="B3" s="82"/>
      <c r="C3" s="82"/>
      <c r="D3" s="82"/>
      <c r="E3" s="82"/>
      <c r="F3" s="82"/>
      <c r="G3" s="82"/>
      <c r="H3" s="82"/>
      <c r="I3" s="40"/>
    </row>
    <row r="4" spans="1:9" ht="15">
      <c r="A4" s="63"/>
      <c r="B4" s="63"/>
      <c r="C4" s="63"/>
      <c r="D4" s="63"/>
      <c r="E4" s="63"/>
      <c r="F4" s="63"/>
      <c r="G4" s="63"/>
      <c r="H4" s="63"/>
      <c r="I4" s="41"/>
    </row>
    <row r="5" spans="1:9" ht="15">
      <c r="A5" s="73"/>
      <c r="B5" s="73"/>
      <c r="C5" s="73"/>
      <c r="D5" s="73"/>
      <c r="E5" s="73"/>
      <c r="F5" s="73"/>
      <c r="G5" s="73"/>
      <c r="H5" s="73"/>
      <c r="I5" s="41"/>
    </row>
    <row r="6" spans="1:9" ht="21">
      <c r="A6" s="62"/>
      <c r="B6" s="52" t="s">
        <v>0</v>
      </c>
      <c r="C6" s="62"/>
      <c r="D6" s="62"/>
      <c r="E6" s="62"/>
      <c r="F6" s="62"/>
      <c r="G6" s="62"/>
      <c r="H6" s="62"/>
      <c r="I6" s="41"/>
    </row>
    <row r="7" spans="1:9" ht="15">
      <c r="A7" s="73"/>
      <c r="B7" s="73"/>
      <c r="C7" s="73"/>
      <c r="D7" s="73"/>
      <c r="E7" s="73"/>
      <c r="F7" s="73"/>
      <c r="G7" s="73"/>
      <c r="H7" s="73"/>
      <c r="I7" s="41"/>
    </row>
    <row r="8" spans="1:9" ht="15.75">
      <c r="A8" s="73"/>
      <c r="B8" s="67" t="s">
        <v>1</v>
      </c>
      <c r="D8" s="1">
        <v>6300</v>
      </c>
      <c r="E8" s="73"/>
      <c r="F8" s="73"/>
      <c r="G8" s="73"/>
      <c r="H8" s="73"/>
      <c r="I8" s="41"/>
    </row>
    <row r="9" spans="1:9" ht="15">
      <c r="A9" s="73"/>
      <c r="B9" s="73"/>
      <c r="C9" s="73"/>
      <c r="D9" s="73"/>
      <c r="E9" s="73"/>
      <c r="F9" s="73"/>
      <c r="G9" s="73"/>
      <c r="H9" s="73"/>
      <c r="I9" s="41"/>
    </row>
    <row r="10" spans="1:9" ht="21">
      <c r="A10" s="64"/>
      <c r="B10" s="65" t="s">
        <v>2</v>
      </c>
      <c r="C10" s="65"/>
      <c r="D10" s="64"/>
      <c r="E10" s="64"/>
      <c r="F10" s="64"/>
      <c r="G10" s="64"/>
      <c r="H10" s="64"/>
      <c r="I10" s="41"/>
    </row>
    <row r="11" spans="1:9" ht="15">
      <c r="A11" s="73"/>
      <c r="B11" s="73"/>
      <c r="C11" s="73"/>
      <c r="D11" s="73"/>
      <c r="E11" s="73"/>
      <c r="F11" s="73"/>
      <c r="G11" s="73"/>
      <c r="H11" s="73"/>
      <c r="I11" s="41"/>
    </row>
    <row r="12" spans="1:9" ht="30.75" customHeight="1">
      <c r="A12" s="73"/>
      <c r="B12" s="54" t="s">
        <v>3</v>
      </c>
      <c r="C12" s="54" t="s">
        <v>4</v>
      </c>
      <c r="D12" s="54" t="s">
        <v>5</v>
      </c>
      <c r="E12" s="54" t="s">
        <v>6</v>
      </c>
      <c r="F12" s="54" t="s">
        <v>7</v>
      </c>
      <c r="G12" s="54" t="s">
        <v>8</v>
      </c>
      <c r="H12" s="73"/>
      <c r="I12" s="41"/>
    </row>
    <row r="13" spans="1:9" ht="15">
      <c r="A13" s="73"/>
      <c r="B13" s="2">
        <v>1</v>
      </c>
      <c r="C13" s="1">
        <v>0</v>
      </c>
      <c r="D13" s="1">
        <v>9225</v>
      </c>
      <c r="E13" s="1">
        <v>0</v>
      </c>
      <c r="F13" s="3">
        <v>0.1</v>
      </c>
      <c r="G13" s="1">
        <v>0</v>
      </c>
      <c r="H13" s="73"/>
      <c r="I13" s="41"/>
    </row>
    <row r="14" spans="1:10" ht="15">
      <c r="A14" s="73"/>
      <c r="B14" s="2">
        <v>2</v>
      </c>
      <c r="C14" s="1">
        <v>9226</v>
      </c>
      <c r="D14" s="1">
        <v>37450</v>
      </c>
      <c r="E14" s="1">
        <v>922.5</v>
      </c>
      <c r="F14" s="3">
        <v>0.15</v>
      </c>
      <c r="G14" s="1">
        <v>9225</v>
      </c>
      <c r="H14" s="73"/>
      <c r="I14" s="41"/>
      <c r="J14" s="4"/>
    </row>
    <row r="15" spans="1:10" ht="15">
      <c r="A15" s="73"/>
      <c r="B15" s="2">
        <v>3</v>
      </c>
      <c r="C15" s="1">
        <v>37451</v>
      </c>
      <c r="D15" s="1">
        <v>90750</v>
      </c>
      <c r="E15" s="1">
        <v>5156.25</v>
      </c>
      <c r="F15" s="3">
        <v>0.25</v>
      </c>
      <c r="G15" s="1">
        <v>37450</v>
      </c>
      <c r="H15" s="73"/>
      <c r="I15" s="41"/>
      <c r="J15" s="4"/>
    </row>
    <row r="16" spans="1:10" ht="15">
      <c r="A16" s="73"/>
      <c r="B16" s="2">
        <v>4</v>
      </c>
      <c r="C16" s="1">
        <v>90751</v>
      </c>
      <c r="D16" s="1">
        <v>189300</v>
      </c>
      <c r="E16" s="1">
        <v>18481.25</v>
      </c>
      <c r="F16" s="3">
        <v>0.28</v>
      </c>
      <c r="G16" s="1">
        <v>90750</v>
      </c>
      <c r="H16" s="73"/>
      <c r="I16" s="41"/>
      <c r="J16" s="4"/>
    </row>
    <row r="17" spans="1:10" ht="15">
      <c r="A17" s="73"/>
      <c r="B17" s="2">
        <v>5</v>
      </c>
      <c r="C17" s="1">
        <v>189301</v>
      </c>
      <c r="D17" s="1">
        <v>411500</v>
      </c>
      <c r="E17" s="1">
        <v>46075.25</v>
      </c>
      <c r="F17" s="3">
        <v>0.33</v>
      </c>
      <c r="G17" s="1">
        <v>189300</v>
      </c>
      <c r="H17" s="73"/>
      <c r="I17" s="41"/>
      <c r="J17" s="4"/>
    </row>
    <row r="18" spans="1:10" ht="15">
      <c r="A18" s="73"/>
      <c r="B18" s="2">
        <v>6</v>
      </c>
      <c r="C18" s="1">
        <v>411501</v>
      </c>
      <c r="D18" s="1">
        <v>413200</v>
      </c>
      <c r="E18" s="1">
        <v>119401.25</v>
      </c>
      <c r="F18" s="3">
        <v>0.35</v>
      </c>
      <c r="G18" s="1">
        <v>411500</v>
      </c>
      <c r="H18" s="73"/>
      <c r="I18" s="41"/>
      <c r="J18" s="4"/>
    </row>
    <row r="19" spans="1:10" ht="15">
      <c r="A19" s="73"/>
      <c r="B19" s="2">
        <v>7</v>
      </c>
      <c r="C19" s="1">
        <v>413201</v>
      </c>
      <c r="D19" s="5" t="s">
        <v>33</v>
      </c>
      <c r="E19" s="1">
        <v>119996.25</v>
      </c>
      <c r="F19" s="3">
        <v>0.396</v>
      </c>
      <c r="G19" s="1">
        <v>413200</v>
      </c>
      <c r="H19" s="73"/>
      <c r="I19" s="41"/>
      <c r="J19" s="4"/>
    </row>
    <row r="20" spans="1:9" ht="15">
      <c r="A20" s="73"/>
      <c r="B20" s="73"/>
      <c r="C20" s="73"/>
      <c r="D20" s="73"/>
      <c r="E20" s="73"/>
      <c r="F20" s="73"/>
      <c r="G20" s="73"/>
      <c r="H20" s="73"/>
      <c r="I20" s="41"/>
    </row>
    <row r="21" spans="1:9" ht="15">
      <c r="A21" s="73"/>
      <c r="B21" s="73"/>
      <c r="C21" s="73"/>
      <c r="D21" s="73"/>
      <c r="E21" s="73"/>
      <c r="F21" s="73"/>
      <c r="G21" s="73"/>
      <c r="H21" s="73"/>
      <c r="I21" s="41"/>
    </row>
    <row r="22" spans="1:9" ht="15">
      <c r="A22" s="73"/>
      <c r="B22" s="73"/>
      <c r="C22" s="73"/>
      <c r="D22" s="73"/>
      <c r="E22" s="73"/>
      <c r="F22" s="73"/>
      <c r="G22" s="73"/>
      <c r="H22" s="73"/>
      <c r="I22" s="41"/>
    </row>
    <row r="23" spans="1:9" ht="21">
      <c r="A23" s="62"/>
      <c r="B23" s="52" t="s">
        <v>9</v>
      </c>
      <c r="C23" s="62"/>
      <c r="D23" s="62"/>
      <c r="E23" s="62"/>
      <c r="F23" s="62"/>
      <c r="G23" s="62"/>
      <c r="H23" s="62"/>
      <c r="I23" s="41"/>
    </row>
    <row r="24" spans="1:9" ht="15.75" thickBot="1">
      <c r="A24" s="73"/>
      <c r="B24" s="73"/>
      <c r="C24" s="73"/>
      <c r="D24" s="73"/>
      <c r="E24" s="73"/>
      <c r="F24" s="73"/>
      <c r="G24" s="73"/>
      <c r="H24" s="73"/>
      <c r="I24" s="41"/>
    </row>
    <row r="25" spans="1:9" ht="35.25" customHeight="1">
      <c r="A25" s="73"/>
      <c r="B25" s="15"/>
      <c r="C25" s="16"/>
      <c r="D25" s="60" t="s">
        <v>10</v>
      </c>
      <c r="E25" s="60" t="s">
        <v>11</v>
      </c>
      <c r="F25" s="60" t="s">
        <v>12</v>
      </c>
      <c r="G25" s="61" t="s">
        <v>13</v>
      </c>
      <c r="H25" s="73"/>
      <c r="I25" s="41"/>
    </row>
    <row r="26" spans="1:9" ht="15">
      <c r="A26" s="73"/>
      <c r="B26" s="17" t="s">
        <v>14</v>
      </c>
      <c r="C26" s="6"/>
      <c r="D26" s="26">
        <v>150000</v>
      </c>
      <c r="E26" s="27">
        <v>7000</v>
      </c>
      <c r="F26" s="32"/>
      <c r="G26" s="36"/>
      <c r="H26" s="73"/>
      <c r="I26" s="41"/>
    </row>
    <row r="27" spans="1:9" ht="15">
      <c r="A27" s="73"/>
      <c r="B27" s="17" t="s">
        <v>15</v>
      </c>
      <c r="C27" s="6"/>
      <c r="D27" s="26">
        <v>800</v>
      </c>
      <c r="E27" s="27">
        <v>25</v>
      </c>
      <c r="F27" s="33"/>
      <c r="G27" s="37"/>
      <c r="H27" s="73"/>
      <c r="I27" s="41"/>
    </row>
    <row r="28" spans="1:9" ht="15">
      <c r="A28" s="73"/>
      <c r="B28" s="17"/>
      <c r="C28" s="6"/>
      <c r="D28" s="28"/>
      <c r="E28" s="29"/>
      <c r="F28" s="33"/>
      <c r="G28" s="37"/>
      <c r="H28" s="73"/>
      <c r="I28" s="41"/>
    </row>
    <row r="29" spans="1:9" ht="15">
      <c r="A29" s="73"/>
      <c r="B29" s="17" t="s">
        <v>16</v>
      </c>
      <c r="C29" s="6"/>
      <c r="D29" s="30">
        <f>D26-D27</f>
        <v>149200</v>
      </c>
      <c r="E29" s="31">
        <f>E26-E27</f>
        <v>6975</v>
      </c>
      <c r="F29" s="34">
        <v>4</v>
      </c>
      <c r="G29" s="38">
        <f>D29+E29*F29</f>
        <v>177100</v>
      </c>
      <c r="H29" s="73"/>
      <c r="I29" s="41"/>
    </row>
    <row r="30" spans="1:9" ht="15">
      <c r="A30" s="73"/>
      <c r="B30" s="17"/>
      <c r="C30" s="6"/>
      <c r="D30" s="28"/>
      <c r="E30" s="29"/>
      <c r="F30" s="33"/>
      <c r="G30" s="37"/>
      <c r="H30" s="73"/>
      <c r="I30" s="41"/>
    </row>
    <row r="31" spans="1:9" ht="15">
      <c r="A31" s="73"/>
      <c r="B31" s="17" t="s">
        <v>17</v>
      </c>
      <c r="C31" s="6"/>
      <c r="D31" s="26">
        <v>30000</v>
      </c>
      <c r="E31" s="27">
        <v>2000</v>
      </c>
      <c r="F31" s="35">
        <f>F29</f>
        <v>4</v>
      </c>
      <c r="G31" s="38">
        <f>D31+E31*F31</f>
        <v>38000</v>
      </c>
      <c r="H31" s="73"/>
      <c r="I31" s="41"/>
    </row>
    <row r="32" spans="1:9" ht="15">
      <c r="A32" s="73"/>
      <c r="B32" s="17"/>
      <c r="C32" s="6"/>
      <c r="D32" s="28"/>
      <c r="E32" s="29"/>
      <c r="F32" s="33"/>
      <c r="G32" s="37"/>
      <c r="H32" s="73"/>
      <c r="I32" s="41"/>
    </row>
    <row r="33" spans="1:9" ht="15">
      <c r="A33" s="73"/>
      <c r="B33" s="17" t="s">
        <v>18</v>
      </c>
      <c r="C33" s="6"/>
      <c r="D33" s="26">
        <v>2000</v>
      </c>
      <c r="E33" s="27">
        <v>400</v>
      </c>
      <c r="F33" s="34">
        <v>2</v>
      </c>
      <c r="G33" s="38">
        <f>D33+E33*F33</f>
        <v>2800</v>
      </c>
      <c r="H33" s="73"/>
      <c r="I33" s="41"/>
    </row>
    <row r="34" spans="1:9" ht="15">
      <c r="A34" s="73"/>
      <c r="B34" s="17"/>
      <c r="C34" s="6"/>
      <c r="D34" s="28"/>
      <c r="E34" s="29"/>
      <c r="F34" s="33"/>
      <c r="G34" s="37"/>
      <c r="H34" s="73"/>
      <c r="I34" s="41"/>
    </row>
    <row r="35" spans="1:9" ht="15">
      <c r="A35" s="73"/>
      <c r="B35" s="17" t="s">
        <v>19</v>
      </c>
      <c r="C35" s="6"/>
      <c r="D35" s="26">
        <v>8000</v>
      </c>
      <c r="E35" s="27">
        <v>2000</v>
      </c>
      <c r="F35" s="34">
        <v>2</v>
      </c>
      <c r="G35" s="38">
        <f>D35+E35*F35</f>
        <v>12000</v>
      </c>
      <c r="H35" s="73"/>
      <c r="I35" s="41"/>
    </row>
    <row r="36" spans="1:9" ht="15">
      <c r="A36" s="73"/>
      <c r="B36" s="17"/>
      <c r="C36" s="6"/>
      <c r="D36" s="6"/>
      <c r="E36" s="6"/>
      <c r="F36" s="6"/>
      <c r="G36" s="37"/>
      <c r="H36" s="73"/>
      <c r="I36" s="41"/>
    </row>
    <row r="37" spans="1:9" ht="15">
      <c r="A37" s="73"/>
      <c r="B37" s="17"/>
      <c r="C37" s="6"/>
      <c r="D37" s="6"/>
      <c r="E37" s="6"/>
      <c r="F37" s="6"/>
      <c r="G37" s="37"/>
      <c r="H37" s="73"/>
      <c r="I37" s="41"/>
    </row>
    <row r="38" spans="1:9" ht="16.5" thickBot="1">
      <c r="A38" s="73"/>
      <c r="B38" s="18" t="s">
        <v>20</v>
      </c>
      <c r="C38" s="7"/>
      <c r="D38" s="7"/>
      <c r="E38" s="7"/>
      <c r="F38" s="7"/>
      <c r="G38" s="49">
        <f>G29+G33+G35</f>
        <v>191900</v>
      </c>
      <c r="H38" s="73"/>
      <c r="I38" s="41"/>
    </row>
    <row r="39" spans="1:9" ht="15.75" thickTop="1">
      <c r="A39" s="73"/>
      <c r="B39" s="17"/>
      <c r="C39" s="6"/>
      <c r="D39" s="6"/>
      <c r="E39" s="6"/>
      <c r="F39" s="6"/>
      <c r="G39" s="37"/>
      <c r="H39" s="73"/>
      <c r="I39" s="41"/>
    </row>
    <row r="40" spans="1:9" ht="15">
      <c r="A40" s="73"/>
      <c r="B40" s="17"/>
      <c r="C40" s="6"/>
      <c r="D40" s="6"/>
      <c r="E40" s="6"/>
      <c r="F40" s="6"/>
      <c r="G40" s="37"/>
      <c r="H40" s="73"/>
      <c r="I40" s="41"/>
    </row>
    <row r="41" spans="1:9" ht="15">
      <c r="A41" s="73"/>
      <c r="B41" s="17" t="s">
        <v>1</v>
      </c>
      <c r="C41" s="6"/>
      <c r="D41" s="6"/>
      <c r="E41" s="6"/>
      <c r="F41" s="6"/>
      <c r="G41" s="38">
        <f>D8</f>
        <v>6300</v>
      </c>
      <c r="H41" s="73"/>
      <c r="I41" s="41"/>
    </row>
    <row r="42" spans="1:9" ht="15">
      <c r="A42" s="73"/>
      <c r="B42" s="17"/>
      <c r="C42" s="6"/>
      <c r="D42" s="6"/>
      <c r="E42" s="6"/>
      <c r="F42" s="6"/>
      <c r="G42" s="37"/>
      <c r="H42" s="73"/>
      <c r="I42" s="41"/>
    </row>
    <row r="43" spans="1:9" ht="15">
      <c r="A43" s="73"/>
      <c r="B43" s="17"/>
      <c r="C43" s="6"/>
      <c r="D43" s="6"/>
      <c r="E43" s="6"/>
      <c r="F43" s="6"/>
      <c r="G43" s="37"/>
      <c r="H43" s="73"/>
      <c r="I43" s="41"/>
    </row>
    <row r="44" spans="1:9" ht="16.5" thickBot="1">
      <c r="A44" s="73"/>
      <c r="B44" s="18" t="s">
        <v>21</v>
      </c>
      <c r="C44" s="7"/>
      <c r="D44" s="7"/>
      <c r="E44" s="7"/>
      <c r="F44" s="7"/>
      <c r="G44" s="49">
        <f>G38-G41</f>
        <v>185600</v>
      </c>
      <c r="H44" s="73"/>
      <c r="I44" s="41"/>
    </row>
    <row r="45" spans="1:9" ht="15.75" thickTop="1">
      <c r="A45" s="73"/>
      <c r="B45" s="17"/>
      <c r="C45" s="6"/>
      <c r="D45" s="6"/>
      <c r="E45" s="6"/>
      <c r="F45" s="6"/>
      <c r="G45" s="37"/>
      <c r="H45" s="73"/>
      <c r="I45" s="41"/>
    </row>
    <row r="46" spans="1:9" ht="15">
      <c r="A46" s="73"/>
      <c r="B46" s="17"/>
      <c r="C46" s="6"/>
      <c r="D46" s="6"/>
      <c r="E46" s="6"/>
      <c r="F46" s="6"/>
      <c r="G46" s="37"/>
      <c r="H46" s="73"/>
      <c r="I46" s="41"/>
    </row>
    <row r="47" spans="1:9" ht="15">
      <c r="A47" s="73"/>
      <c r="B47" s="17" t="s">
        <v>22</v>
      </c>
      <c r="C47" s="6"/>
      <c r="D47" s="6"/>
      <c r="E47" s="6"/>
      <c r="F47" s="6"/>
      <c r="G47" s="39">
        <f>IF(ISNA(MATCH(G44,C13:C19,1)),"",MATCH(G44,C13:C19,1))</f>
        <v>4</v>
      </c>
      <c r="H47" s="73"/>
      <c r="I47" s="41"/>
    </row>
    <row r="48" spans="1:9" ht="15">
      <c r="A48" s="73"/>
      <c r="B48" s="17"/>
      <c r="C48" s="6"/>
      <c r="D48" s="6"/>
      <c r="E48" s="6"/>
      <c r="F48" s="6"/>
      <c r="G48" s="37"/>
      <c r="H48" s="73"/>
      <c r="I48" s="41"/>
    </row>
    <row r="49" spans="1:9" ht="15">
      <c r="A49" s="73"/>
      <c r="B49" s="17" t="s">
        <v>23</v>
      </c>
      <c r="C49" s="6"/>
      <c r="D49" s="6"/>
      <c r="E49" s="6"/>
      <c r="F49" s="6"/>
      <c r="G49" s="38">
        <f>IF(G47="",0,INDEX(E13:E19,G47)+(INDEX(F13:F19,G47)*(G44-INDEX(G13:G19,G47))))</f>
        <v>45039.25</v>
      </c>
      <c r="H49" s="73"/>
      <c r="I49" s="41"/>
    </row>
    <row r="50" spans="1:9" ht="15">
      <c r="A50" s="73"/>
      <c r="B50" s="17"/>
      <c r="C50" s="6"/>
      <c r="D50" s="6"/>
      <c r="E50" s="6"/>
      <c r="F50" s="6"/>
      <c r="G50" s="37"/>
      <c r="H50" s="73"/>
      <c r="I50" s="41"/>
    </row>
    <row r="51" spans="1:9" ht="15">
      <c r="A51" s="73"/>
      <c r="B51" s="17" t="s">
        <v>17</v>
      </c>
      <c r="C51" s="6"/>
      <c r="D51" s="6"/>
      <c r="E51" s="6"/>
      <c r="F51" s="6"/>
      <c r="G51" s="38">
        <f>G31</f>
        <v>38000</v>
      </c>
      <c r="H51" s="73"/>
      <c r="I51" s="41"/>
    </row>
    <row r="52" spans="1:9" ht="15">
      <c r="A52" s="73"/>
      <c r="B52" s="17"/>
      <c r="C52" s="6"/>
      <c r="D52" s="6"/>
      <c r="E52" s="6"/>
      <c r="F52" s="6"/>
      <c r="G52" s="37"/>
      <c r="H52" s="73"/>
      <c r="I52" s="41"/>
    </row>
    <row r="53" spans="1:9" ht="15">
      <c r="A53" s="73"/>
      <c r="B53" s="17"/>
      <c r="C53" s="6"/>
      <c r="D53" s="6"/>
      <c r="E53" s="6"/>
      <c r="F53" s="6"/>
      <c r="G53" s="37"/>
      <c r="H53" s="73"/>
      <c r="I53" s="41"/>
    </row>
    <row r="54" spans="1:9" ht="16.5" thickBot="1">
      <c r="A54" s="73"/>
      <c r="B54" s="18" t="s">
        <v>24</v>
      </c>
      <c r="C54" s="7"/>
      <c r="D54" s="7"/>
      <c r="E54" s="7"/>
      <c r="F54" s="7"/>
      <c r="G54" s="50">
        <f>G51-G49</f>
        <v>-7039.25</v>
      </c>
      <c r="H54" s="73"/>
      <c r="I54" s="41"/>
    </row>
    <row r="55" spans="1:9" ht="15.75" thickTop="1">
      <c r="A55" s="73"/>
      <c r="B55" s="73"/>
      <c r="C55" s="73"/>
      <c r="D55" s="73"/>
      <c r="E55" s="73"/>
      <c r="F55" s="73"/>
      <c r="G55" s="73"/>
      <c r="H55" s="73"/>
      <c r="I55" s="41"/>
    </row>
    <row r="56" spans="1:9" ht="15">
      <c r="A56" s="73"/>
      <c r="B56" s="73"/>
      <c r="C56" s="73"/>
      <c r="D56" s="73"/>
      <c r="E56" s="73"/>
      <c r="F56" s="73"/>
      <c r="G56" s="73"/>
      <c r="H56" s="73"/>
      <c r="I56" s="41"/>
    </row>
    <row r="57" spans="1:9" ht="15">
      <c r="A57" s="73"/>
      <c r="B57" s="73"/>
      <c r="C57" s="73"/>
      <c r="D57" s="73"/>
      <c r="E57" s="73"/>
      <c r="F57" s="73"/>
      <c r="G57" s="73"/>
      <c r="H57" s="73"/>
      <c r="I57" s="41"/>
    </row>
    <row r="58" spans="1:9" ht="21">
      <c r="A58" s="62"/>
      <c r="B58" s="52" t="s">
        <v>25</v>
      </c>
      <c r="C58" s="62"/>
      <c r="D58" s="62"/>
      <c r="E58" s="62"/>
      <c r="F58" s="62"/>
      <c r="G58" s="62"/>
      <c r="H58" s="62"/>
      <c r="I58" s="41"/>
    </row>
    <row r="59" spans="1:9" ht="21.75" thickBot="1">
      <c r="A59" s="79"/>
      <c r="B59" s="80"/>
      <c r="C59" s="79"/>
      <c r="D59" s="79"/>
      <c r="E59" s="79"/>
      <c r="F59" s="79"/>
      <c r="G59" s="79"/>
      <c r="H59" s="79"/>
      <c r="I59" s="41"/>
    </row>
    <row r="60" spans="1:9" ht="15">
      <c r="A60" s="73"/>
      <c r="B60" s="69"/>
      <c r="C60" s="70"/>
      <c r="D60" s="70"/>
      <c r="E60" s="70"/>
      <c r="F60" s="70"/>
      <c r="G60" s="71"/>
      <c r="H60" s="73"/>
      <c r="I60" s="41"/>
    </row>
    <row r="61" spans="1:9" ht="15">
      <c r="A61" s="73"/>
      <c r="B61" s="17" t="s">
        <v>26</v>
      </c>
      <c r="C61" s="6"/>
      <c r="D61" s="6"/>
      <c r="E61" s="6"/>
      <c r="F61" s="6"/>
      <c r="G61" s="43">
        <f>IF(G49=0,0,G51/G49)</f>
        <v>0.8437085431040703</v>
      </c>
      <c r="H61" s="73"/>
      <c r="I61" s="41"/>
    </row>
    <row r="62" spans="1:9" ht="15">
      <c r="A62" s="73"/>
      <c r="B62" s="17"/>
      <c r="C62" s="6"/>
      <c r="D62" s="6"/>
      <c r="E62" s="6"/>
      <c r="F62" s="6"/>
      <c r="G62" s="19"/>
      <c r="H62" s="73"/>
      <c r="I62" s="41"/>
    </row>
    <row r="63" spans="1:9" ht="15">
      <c r="A63" s="73"/>
      <c r="B63" s="47" t="s">
        <v>27</v>
      </c>
      <c r="C63" s="6"/>
      <c r="D63" s="6"/>
      <c r="E63" s="6"/>
      <c r="F63" s="6"/>
      <c r="G63" s="19"/>
      <c r="H63" s="73"/>
      <c r="I63" s="41"/>
    </row>
    <row r="64" spans="1:9" ht="15">
      <c r="A64" s="73"/>
      <c r="B64" s="48" t="s">
        <v>28</v>
      </c>
      <c r="C64" s="6"/>
      <c r="D64" s="6"/>
      <c r="E64" s="6"/>
      <c r="F64" s="6"/>
      <c r="G64" s="44" t="str">
        <f>IF(G54&lt;=-1000,"Fail","Pass")</f>
        <v>Fail</v>
      </c>
      <c r="H64" s="73"/>
      <c r="I64" s="41"/>
    </row>
    <row r="65" spans="1:9" ht="15">
      <c r="A65" s="73"/>
      <c r="B65" s="48" t="s">
        <v>29</v>
      </c>
      <c r="C65" s="6"/>
      <c r="D65" s="6"/>
      <c r="E65" s="6"/>
      <c r="F65" s="6"/>
      <c r="G65" s="44" t="str">
        <f>IF(G61&gt;=0.9,"Pass","Fail")</f>
        <v>Fail</v>
      </c>
      <c r="H65" s="73"/>
      <c r="I65" s="41"/>
    </row>
    <row r="66" spans="1:9" ht="15">
      <c r="A66" s="73"/>
      <c r="B66" s="17"/>
      <c r="C66" s="6"/>
      <c r="D66" s="6"/>
      <c r="E66" s="6"/>
      <c r="F66" s="6"/>
      <c r="G66" s="19"/>
      <c r="H66" s="73"/>
      <c r="I66" s="41"/>
    </row>
    <row r="67" spans="1:9" ht="15">
      <c r="A67" s="73"/>
      <c r="B67" s="17" t="s">
        <v>30</v>
      </c>
      <c r="C67" s="6"/>
      <c r="D67" s="6"/>
      <c r="E67" s="6"/>
      <c r="F67" s="6"/>
      <c r="G67" s="45" t="str">
        <f>IF(AND(G64="Fail",G65="Fail"),"Penalty","No Penalty")</f>
        <v>Penalty</v>
      </c>
      <c r="H67" s="73"/>
      <c r="I67" s="41"/>
    </row>
    <row r="68" spans="1:9" ht="15">
      <c r="A68" s="73"/>
      <c r="B68" s="17"/>
      <c r="C68" s="6"/>
      <c r="D68" s="6"/>
      <c r="E68" s="6"/>
      <c r="F68" s="6"/>
      <c r="G68" s="19"/>
      <c r="H68" s="73"/>
      <c r="I68" s="41"/>
    </row>
    <row r="69" spans="1:9" ht="15">
      <c r="A69" s="73"/>
      <c r="B69" s="17"/>
      <c r="C69" s="6"/>
      <c r="D69" s="6"/>
      <c r="E69" s="6"/>
      <c r="F69" s="6"/>
      <c r="G69" s="19"/>
      <c r="H69" s="73"/>
      <c r="I69" s="41"/>
    </row>
    <row r="70" spans="1:9" ht="15">
      <c r="A70" s="73"/>
      <c r="B70" s="17" t="s">
        <v>31</v>
      </c>
      <c r="C70" s="6"/>
      <c r="D70" s="6"/>
      <c r="E70" s="6"/>
      <c r="F70" s="6"/>
      <c r="G70" s="20">
        <f>G49*0.9</f>
        <v>40535.325000000004</v>
      </c>
      <c r="H70" s="73"/>
      <c r="I70" s="41"/>
    </row>
    <row r="71" spans="1:9" ht="15">
      <c r="A71" s="73"/>
      <c r="B71" s="17"/>
      <c r="C71" s="6"/>
      <c r="D71" s="6"/>
      <c r="E71" s="6"/>
      <c r="F71" s="6"/>
      <c r="G71" s="19"/>
      <c r="H71" s="73"/>
      <c r="I71" s="41"/>
    </row>
    <row r="72" spans="1:9" ht="16.5" thickBot="1">
      <c r="A72" s="73"/>
      <c r="B72" s="18" t="s">
        <v>32</v>
      </c>
      <c r="C72" s="7"/>
      <c r="D72" s="7"/>
      <c r="E72" s="7"/>
      <c r="F72" s="7"/>
      <c r="G72" s="46">
        <f>IF(G51&gt;=G70,0,G70-G51)</f>
        <v>2535.3250000000044</v>
      </c>
      <c r="H72" s="74"/>
      <c r="I72" s="41"/>
    </row>
    <row r="73" spans="1:9" ht="15.75" thickTop="1">
      <c r="A73" s="73"/>
      <c r="B73" s="73"/>
      <c r="C73" s="73"/>
      <c r="D73" s="73"/>
      <c r="E73" s="73"/>
      <c r="F73" s="73"/>
      <c r="G73" s="73"/>
      <c r="H73" s="73"/>
      <c r="I73" s="41"/>
    </row>
    <row r="74" ht="15">
      <c r="I74" s="6"/>
    </row>
  </sheetData>
  <mergeCells count="1">
    <mergeCell ref="A2:H3"/>
  </mergeCells>
  <conditionalFormatting sqref="G67">
    <cfRule type="expression" priority="1" dxfId="1">
      <formula>#REF!&lt;&gt;2</formula>
    </cfRule>
    <cfRule type="expression" priority="2" dxfId="0">
      <formula>#REF!=2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2016-03-15T23:25:45Z</dcterms:created>
  <dcterms:modified xsi:type="dcterms:W3CDTF">2016-03-18T18:46:11Z</dcterms:modified>
  <cp:category/>
  <cp:version/>
  <cp:contentType/>
  <cp:contentStatus/>
</cp:coreProperties>
</file>