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40" yWindow="45" windowWidth="20730" windowHeight="10035" tabRatio="645"/>
  </bookViews>
  <sheets>
    <sheet name="Home" sheetId="1" r:id="rId1"/>
    <sheet name="Personal Details" sheetId="2" r:id="rId2"/>
    <sheet name="Travel Details" sheetId="3" r:id="rId3"/>
    <sheet name="Hotel and Activities" sheetId="4" r:id="rId4"/>
    <sheet name="Car Rental" sheetId="5" r:id="rId5"/>
    <sheet name="Emergency Details" sheetId="6" r:id="rId6"/>
  </sheets>
  <definedNames>
    <definedName name="CarRentalCount">IF('Car Rental'!$D$4="Yes",COUNTA('Car Rental'!$B$5:$B$11),0)</definedName>
    <definedName name="CarRentalEntry">IF('Car Rental'!$D$4="Yes",COUNTA('Car Rental'!$D$5:$D$11),CarRentalCount)</definedName>
    <definedName name="EmergencyCount">COUNTA('Emergency Details'!$A$4:$A$9,'Emergency Details'!$E$4:$E$6)</definedName>
    <definedName name="EmergencyEntry">COUNTA('Emergency Details'!$C$4:$C$9,'Emergency Details'!$G$4:$G$7)</definedName>
    <definedName name="HotelCount">COUNTA('Hotel and Activities'!$A$4:$A$10)+IF('Hotel and Activities'!$G$4&lt;&gt;"",COUNTA('Hotel and Activities'!$E$5:$E$7),0)+IF('Hotel and Activities'!$G$8&lt;&gt;"",COUNTA('Hotel and Activities'!$E$9:$E$11),0)+IF('Hotel and Activities'!$G$12&lt;&gt;"",COUNTA('Hotel and Activities'!$E$13:$E$15),0)</definedName>
    <definedName name="HotelEntry">COUNTA('Hotel and Activities'!$C$4:$C$10)+IF('Hotel and Activities'!$G$4&lt;&gt;"",COUNTA('Hotel and Activities'!$G$5:$G$7),0)+IF('Hotel and Activities'!$G$8&lt;&gt;"",COUNTA('Hotel and Activities'!$G$9:$G$11),0)+IF('Hotel and Activities'!$G$12&lt;&gt;"",COUNTA('Hotel and Activities'!$G$13:$G$15),0)</definedName>
    <definedName name="PersonalCount">COUNTA('Personal Details'!$A$3,'Personal Details'!#REF!,'Personal Details'!#REF!)</definedName>
    <definedName name="PersonalEntry">COUNTA('Personal Details'!$B$4,'Personal Details'!$E$3,'Personal Details'!$E$5:$E$6)</definedName>
    <definedName name="TravelCount">COUNTA('Travel Details'!$A$4:$A$16,'Travel Details'!$D$4:$D$16)</definedName>
    <definedName name="TravelEntry">COUNTA('Travel Details'!$C$4:$C$8,'Travel Details'!$C$10:$C$11,'Travel Details'!$C$13:$C$15,'Travel Details'!$F$4:$F$11,'Travel Details'!$F$13:$F$14)</definedName>
  </definedNames>
  <calcPr calcId="145621"/>
</workbook>
</file>

<file path=xl/calcChain.xml><?xml version="1.0" encoding="utf-8"?>
<calcChain xmlns="http://schemas.openxmlformats.org/spreadsheetml/2006/main">
  <c r="C8" i="6" l="1"/>
  <c r="D5" i="5"/>
  <c r="C4" i="4"/>
  <c r="C8" i="4"/>
  <c r="C9" i="4"/>
  <c r="F4" i="3"/>
  <c r="C4" i="3"/>
  <c r="C8" i="2"/>
  <c r="A9" i="6"/>
  <c r="A7" i="6"/>
  <c r="A6" i="6"/>
  <c r="A5" i="6"/>
  <c r="A4" i="6"/>
  <c r="E6" i="6"/>
  <c r="E4" i="6"/>
  <c r="B11" i="5"/>
  <c r="B10" i="5"/>
  <c r="B9" i="5"/>
  <c r="B8" i="5"/>
  <c r="B7" i="5"/>
  <c r="B6" i="5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A11" i="2" l="1"/>
  <c r="A3" i="2"/>
  <c r="B33" i="1" s="1"/>
  <c r="D4" i="3"/>
  <c r="B5" i="5"/>
  <c r="A8" i="6"/>
  <c r="A9" i="4"/>
  <c r="A8" i="4"/>
  <c r="A4" i="4"/>
  <c r="B13" i="5" l="1"/>
  <c r="B11" i="2"/>
  <c r="A12" i="4"/>
  <c r="A4" i="3"/>
  <c r="C13" i="5" l="1"/>
  <c r="Q33" i="1"/>
  <c r="A18" i="3"/>
  <c r="B18" i="3" s="1"/>
  <c r="B34" i="1" l="1"/>
  <c r="Q34" i="1" l="1"/>
  <c r="V33" i="1" l="1"/>
  <c r="V34" i="1" s="1"/>
  <c r="B12" i="4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<sst xmlns="http://schemas.openxmlformats.org/spreadsheetml/2006/main" count="96" uniqueCount="67">
  <si>
    <t>Date</t>
  </si>
  <si>
    <t>Airline</t>
  </si>
  <si>
    <t>Flight Number</t>
  </si>
  <si>
    <t>From</t>
  </si>
  <si>
    <t>Departure Time</t>
  </si>
  <si>
    <t>Departure Terminal/Gate</t>
  </si>
  <si>
    <t>To</t>
  </si>
  <si>
    <t>Arrival Time</t>
  </si>
  <si>
    <t>Length of Flight</t>
  </si>
  <si>
    <t>Seat Numbers</t>
  </si>
  <si>
    <t>Confirmation Numbers</t>
  </si>
  <si>
    <t>Meal</t>
  </si>
  <si>
    <t>Airline Telephone Number</t>
  </si>
  <si>
    <t>Departure Details</t>
  </si>
  <si>
    <t>Return Details</t>
  </si>
  <si>
    <t>WS192</t>
  </si>
  <si>
    <t>Seattle</t>
  </si>
  <si>
    <t>Columbus</t>
  </si>
  <si>
    <t>Same</t>
  </si>
  <si>
    <t>Date of Reservation</t>
  </si>
  <si>
    <t>Hotel Name</t>
  </si>
  <si>
    <t>Hotel Address</t>
  </si>
  <si>
    <t>Hotel Phone Number</t>
  </si>
  <si>
    <t>Check-in Day/Time</t>
  </si>
  <si>
    <t>Check-out Day/Time</t>
  </si>
  <si>
    <t>Confirmation Number</t>
  </si>
  <si>
    <t>Activity 1</t>
  </si>
  <si>
    <t>Dates/Times</t>
  </si>
  <si>
    <t>Activity 2</t>
  </si>
  <si>
    <t>Activity 3</t>
  </si>
  <si>
    <t>Skiing</t>
  </si>
  <si>
    <t>Hotel Stay / Lodging Details</t>
  </si>
  <si>
    <t>Car Rental Information</t>
  </si>
  <si>
    <t>Rental Company</t>
  </si>
  <si>
    <t>Pickup Day/Time</t>
  </si>
  <si>
    <t>Drop-off Day/Time</t>
  </si>
  <si>
    <t>Vehicle type</t>
  </si>
  <si>
    <t>Telephone number</t>
  </si>
  <si>
    <t>Insurance Company</t>
  </si>
  <si>
    <t>Telephone Number</t>
  </si>
  <si>
    <t>Coverage Type</t>
  </si>
  <si>
    <t>Purchase Date</t>
  </si>
  <si>
    <t>Coverage Dates</t>
  </si>
  <si>
    <t>Insurance Details</t>
  </si>
  <si>
    <t>Emergency Contact Details</t>
  </si>
  <si>
    <t>Name / Relationship / Phone</t>
  </si>
  <si>
    <t>Vacation Activity Details</t>
  </si>
  <si>
    <t>Alpine Ski House</t>
  </si>
  <si>
    <t>Economy</t>
  </si>
  <si>
    <t>789 Main Street</t>
  </si>
  <si>
    <t>CJ1234567</t>
  </si>
  <si>
    <t>Humongous Insurance</t>
  </si>
  <si>
    <t>Michael Alexander</t>
  </si>
  <si>
    <t>Michelle Alexander</t>
  </si>
  <si>
    <t>Sean P. Alexander</t>
  </si>
  <si>
    <t>No restrictions</t>
  </si>
  <si>
    <t>Coho Vineyard &amp; Winery</t>
  </si>
  <si>
    <t>Blue Yonder Airlines</t>
  </si>
  <si>
    <t>987 North Fifth Street Columbus, TN 01234</t>
  </si>
  <si>
    <t>6 hours</t>
  </si>
  <si>
    <t>A1, A2,A3</t>
  </si>
  <si>
    <t>Renting a car?</t>
  </si>
  <si>
    <t>Yes</t>
  </si>
  <si>
    <t>Full Names &amp; Nicknames</t>
  </si>
  <si>
    <t>Home Address</t>
  </si>
  <si>
    <t>Home Phone</t>
  </si>
  <si>
    <t>Cellular Phones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</si>
</sst>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&lt;=9999999]###\-####;\(###\)\ ###\-####"/>
    <numFmt numFmtId="165" formatCode="[$-F400]h:mm:ss\ AM/PM"/>
    <numFmt numFmtId="166" formatCode="m/d/yyyy\ hh:mm\ AM/PM"/>
  </numFmts>
  <fonts count="22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FF0000"/>
      <name val="Corbel"/>
      <family val="2"/>
      <scheme val="minor"/>
    </font>
    <font>
      <sz val="9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9"/>
      <color theme="0"/>
      <name val="Corbel"/>
      <family val="2"/>
      <scheme val="minor"/>
    </font>
    <font>
      <sz val="10"/>
      <color theme="0"/>
      <name val="Corbel"/>
      <family val="2"/>
      <scheme val="minor"/>
    </font>
    <font>
      <sz val="12"/>
      <color rgb="FFFF0000"/>
      <name val="Corbel"/>
      <family val="2"/>
      <scheme val="minor"/>
    </font>
    <font>
      <sz val="12"/>
      <color theme="4"/>
      <name val="Corbel"/>
      <family val="2"/>
      <scheme val="minor"/>
    </font>
    <font>
      <sz val="9"/>
      <color theme="0"/>
      <name val="Corbel"/>
      <family val="2"/>
    </font>
    <font>
      <sz val="24"/>
      <color theme="0"/>
      <name val="Freestyle Script"/>
      <family val="4"/>
    </font>
    <font>
      <sz val="11"/>
      <color theme="4"/>
      <name val="Corbel"/>
      <family val="2"/>
    </font>
    <font>
      <sz val="11"/>
      <color rgb="FFF49914"/>
      <name val="Corbel"/>
      <family val="2"/>
    </font>
    <font>
      <sz val="10"/>
      <color rgb="FFF49914"/>
      <name val="Corbel"/>
      <family val="2"/>
    </font>
    <font>
      <sz val="12"/>
      <color theme="4"/>
      <name val="Corbel"/>
      <family val="2"/>
    </font>
    <font>
      <b/>
      <sz val="12"/>
      <color rgb="FFFF0000"/>
      <name val="Corbel"/>
      <family val="2"/>
    </font>
    <font>
      <sz val="10"/>
      <color rgb="FFFF0000"/>
      <name val="Corbel"/>
      <family val="2"/>
    </font>
    <font>
      <b/>
      <sz val="10"/>
      <color rgb="FFFF0000"/>
      <name val="Corbel"/>
      <family val="2"/>
    </font>
    <font>
      <sz val="10"/>
      <color rgb="FFFF0000"/>
      <name val="Corbe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2" borderId="0">
      <alignment horizontal="left" vertical="center" indent="1"/>
    </xf>
    <xf numFmtId="0" fontId="15" fillId="0" borderId="5" applyNumberFormat="0">
      <alignment horizontal="left" vertical="center" indent="1"/>
    </xf>
  </cellStyleXfs>
  <cellXfs count="78"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right"/>
    </xf>
    <xf numFmtId="0" fontId="0" fillId="0" borderId="0" xfId="0" applyFill="1" applyBorder="1"/>
    <xf numFmtId="0" fontId="13" fillId="2" borderId="0" xfId="4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164" fontId="0" fillId="0" borderId="0" xfId="0" applyNumberForma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13" fillId="2" borderId="0" xfId="4">
      <alignment horizontal="left" vertical="center" indent="1"/>
    </xf>
    <xf numFmtId="0" fontId="0" fillId="3" borderId="0" xfId="0" applyFill="1"/>
    <xf numFmtId="0" fontId="8" fillId="3" borderId="0" xfId="0" applyFont="1" applyFill="1" applyAlignment="1">
      <alignment vertical="center" wrapText="1"/>
    </xf>
    <xf numFmtId="0" fontId="9" fillId="3" borderId="0" xfId="0" applyFont="1" applyFill="1"/>
    <xf numFmtId="0" fontId="12" fillId="3" borderId="0" xfId="0" applyFont="1" applyFill="1" applyAlignment="1">
      <alignment vertical="center" wrapText="1"/>
    </xf>
    <xf numFmtId="0" fontId="0" fillId="3" borderId="0" xfId="0" applyFont="1" applyFill="1"/>
    <xf numFmtId="0" fontId="16" fillId="0" borderId="0" xfId="0" applyFont="1" applyFill="1"/>
    <xf numFmtId="0" fontId="15" fillId="0" borderId="7" xfId="5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165" fontId="15" fillId="0" borderId="7" xfId="5" applyNumberFormat="1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164" fontId="15" fillId="0" borderId="8" xfId="5" applyNumberFormat="1" applyFont="1" applyBorder="1">
      <alignment horizontal="left" vertical="center" indent="1"/>
    </xf>
    <xf numFmtId="0" fontId="15" fillId="0" borderId="5" xfId="5" applyFont="1" applyBorder="1">
      <alignment horizontal="left" vertical="center" indent="1"/>
    </xf>
    <xf numFmtId="14" fontId="15" fillId="0" borderId="5" xfId="5" applyNumberFormat="1" applyFont="1" applyBorder="1">
      <alignment horizontal="left" vertical="center" indent="1"/>
    </xf>
    <xf numFmtId="0" fontId="17" fillId="0" borderId="0" xfId="0" applyFont="1" applyFill="1"/>
    <xf numFmtId="49" fontId="14" fillId="0" borderId="8" xfId="5" applyNumberFormat="1" applyFont="1" applyBorder="1">
      <alignment horizontal="left" vertical="center" indent="1"/>
    </xf>
    <xf numFmtId="164" fontId="15" fillId="0" borderId="7" xfId="5" applyNumberFormat="1" applyFont="1" applyBorder="1">
      <alignment horizontal="left" vertical="center" indent="1"/>
    </xf>
    <xf numFmtId="166" fontId="15" fillId="0" borderId="7" xfId="5" applyNumberFormat="1" applyFont="1" applyBorder="1">
      <alignment horizontal="left" vertical="center" indent="1"/>
    </xf>
    <xf numFmtId="49" fontId="15" fillId="0" borderId="8" xfId="5" applyNumberFormat="1" applyFont="1" applyBorder="1">
      <alignment horizontal="left" vertical="center" indent="1"/>
    </xf>
    <xf numFmtId="0" fontId="15" fillId="0" borderId="10" xfId="5" applyFont="1" applyBorder="1">
      <alignment horizontal="left" vertical="center" indent="1"/>
    </xf>
    <xf numFmtId="166" fontId="15" fillId="0" borderId="10" xfId="5" applyNumberFormat="1" applyFont="1" applyBorder="1">
      <alignment horizontal="left" vertical="center" indent="1"/>
    </xf>
    <xf numFmtId="14" fontId="15" fillId="0" borderId="7" xfId="5" applyNumberFormat="1" applyFont="1" applyBorder="1">
      <alignment horizontal="left" vertical="center" indent="1"/>
    </xf>
    <xf numFmtId="0" fontId="15" fillId="0" borderId="9" xfId="5" applyFont="1" applyBorder="1">
      <alignment horizontal="left" vertical="center" indent="1"/>
    </xf>
    <xf numFmtId="49" fontId="15" fillId="0" borderId="9" xfId="5" applyNumberFormat="1" applyFont="1" applyBorder="1">
      <alignment horizontal="left" vertical="center" indent="1"/>
    </xf>
    <xf numFmtId="0" fontId="15" fillId="4" borderId="6" xfId="5" applyFont="1" applyFill="1" applyBorder="1">
      <alignment horizontal="left" vertical="center" indent="1"/>
    </xf>
    <xf numFmtId="49" fontId="15" fillId="4" borderId="6" xfId="5" applyNumberFormat="1" applyFont="1" applyFill="1" applyBorder="1">
      <alignment horizontal="left" vertical="center" indent="1"/>
    </xf>
    <xf numFmtId="0" fontId="18" fillId="0" borderId="0" xfId="0" applyFont="1" applyFill="1" applyBorder="1" applyAlignment="1">
      <alignment horizontal="right" vertical="center"/>
    </xf>
    <xf numFmtId="0" fontId="15" fillId="0" borderId="7" xfId="5" applyBorder="1">
      <alignment horizontal="left" vertical="center" indent="1"/>
    </xf>
    <xf numFmtId="164" fontId="15" fillId="0" borderId="7" xfId="5" applyNumberFormat="1" applyBorder="1">
      <alignment horizontal="left" vertical="center" indent="1"/>
    </xf>
    <xf numFmtId="166" fontId="15" fillId="0" borderId="7" xfId="5" applyNumberFormat="1" applyBorder="1">
      <alignment horizontal="left" vertical="center" indent="1"/>
    </xf>
    <xf numFmtId="14" fontId="15" fillId="0" borderId="7" xfId="5" applyNumberFormat="1" applyBorder="1">
      <alignment horizontal="left" vertical="center" indent="1"/>
    </xf>
    <xf numFmtId="0" fontId="15" fillId="0" borderId="8" xfId="5" applyBorder="1">
      <alignment horizontal="left" vertical="center" indent="1"/>
    </xf>
    <xf numFmtId="0" fontId="15" fillId="0" borderId="6" xfId="0" applyFont="1" applyFill="1" applyBorder="1" applyAlignment="1">
      <alignment horizontal="left" vertical="center" wrapText="1" indent="1"/>
    </xf>
    <xf numFmtId="14" fontId="15" fillId="4" borderId="6" xfId="5" applyNumberFormat="1" applyFont="1" applyFill="1" applyBorder="1">
      <alignment horizontal="left" vertical="center" indent="1"/>
    </xf>
    <xf numFmtId="0" fontId="15" fillId="0" borderId="0" xfId="0" applyFont="1" applyFill="1"/>
    <xf numFmtId="14" fontId="15" fillId="0" borderId="10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0" fontId="12" fillId="3" borderId="4" xfId="0" applyFont="1" applyFill="1" applyBorder="1" applyAlignment="1">
      <alignment horizontal="center" vertical="center"/>
    </xf>
    <xf numFmtId="9" fontId="5" fillId="3" borderId="1" xfId="1" applyFont="1" applyFill="1" applyBorder="1" applyAlignment="1">
      <alignment horizontal="center" vertical="center"/>
    </xf>
    <xf numFmtId="9" fontId="5" fillId="3" borderId="2" xfId="1" applyFont="1" applyFill="1" applyBorder="1" applyAlignment="1">
      <alignment horizontal="center" vertical="center"/>
    </xf>
    <xf numFmtId="9" fontId="5" fillId="3" borderId="3" xfId="1" applyFont="1" applyFill="1" applyBorder="1" applyAlignment="1">
      <alignment horizontal="center" vertical="center"/>
    </xf>
    <xf numFmtId="9" fontId="5" fillId="3" borderId="1" xfId="1" applyFont="1" applyFill="1" applyBorder="1" applyAlignment="1">
      <alignment vertical="center"/>
    </xf>
    <xf numFmtId="9" fontId="5" fillId="3" borderId="2" xfId="1" applyFont="1" applyFill="1" applyBorder="1" applyAlignment="1">
      <alignment vertical="center"/>
    </xf>
    <xf numFmtId="9" fontId="5" fillId="3" borderId="3" xfId="1" applyFont="1" applyFill="1" applyBorder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2" borderId="0" xfId="4">
      <alignment horizontal="left" vertical="center" indent="1"/>
    </xf>
    <xf numFmtId="164" fontId="15" fillId="0" borderId="11" xfId="0" applyNumberFormat="1" applyFont="1" applyFill="1" applyBorder="1" applyAlignment="1">
      <alignment horizontal="left" vertical="center" wrapText="1" indent="1"/>
    </xf>
    <xf numFmtId="164" fontId="15" fillId="0" borderId="12" xfId="0" applyNumberFormat="1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4" fillId="0" borderId="7" xfId="5" applyNumberFormat="1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49" fontId="14" fillId="0" borderId="5" xfId="5" applyNumberFormat="1" applyFont="1" applyBorder="1">
      <alignment horizontal="left" vertical="center" indent="1"/>
    </xf>
    <xf numFmtId="0" fontId="21" fillId="0" borderId="0" xfId="0" applyFont="1" applyFill="1" applyBorder="1" applyAlignment="1">
      <alignment horizontal="right" vertical="center"/>
    </xf>
    <xf numFmtId="0" fontId="15" fillId="0" borderId="5" xfId="5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</cellXfs>
  <cellStyles count="6">
    <cellStyle name="Details" xfId="5"/>
    <cellStyle name="Heading 1" xfId="3" builtinId="16" customBuiltin="1"/>
    <cellStyle name="Normal" xfId="0" builtinId="0" customBuiltin="1"/>
    <cellStyle name="Percent" xfId="1" builtinId="5"/>
    <cellStyle name="Table Headings" xfId="4"/>
    <cellStyle name="Title" xfId="2" builtinId="15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Personal Details'!B4"/><Relationship Id="rId7" Type="http://schemas.openxmlformats.org/officeDocument/2006/relationships/hyperlink" Target="#'Hotel and Activities'!C4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Emergency Details'!C4"/><Relationship Id="rId5" Type="http://schemas.openxmlformats.org/officeDocument/2006/relationships/hyperlink" Target="#'Travel Details'!C4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Car Rental'!D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Hotel and Activities'!C4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Travel Details'!C4"/><Relationship Id="rId11" Type="http://schemas.openxmlformats.org/officeDocument/2006/relationships/hyperlink" Target="#'Car Rental'!D4"/><Relationship Id="rId5" Type="http://schemas.openxmlformats.org/officeDocument/2006/relationships/image" Target="../media/image11.png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Hotel and Activities'!C4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hyperlink" Target="#'Car Rental'!D4"/><Relationship Id="rId5" Type="http://schemas.openxmlformats.org/officeDocument/2006/relationships/hyperlink" Target="#'Personal Details'!B4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hyperlink" Target="#'Emergency Details'!C4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Personal Details'!B4"/><Relationship Id="rId10" Type="http://schemas.openxmlformats.org/officeDocument/2006/relationships/hyperlink" Target="#'Car Rental'!D4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Personal Details'!B4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and Activities'!C4"/><Relationship Id="rId1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4.png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hyperlink" Target="#'Car Rental'!D4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Personal Details'!B4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and Activities'!C4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Group 2" descr="Travel picture with city, hot air balloon, automobile, airplane, and cruise ship" title="Main Template Artwork"/>
        <xdr:cNvGrpSpPr/>
      </xdr:nvGrpSpPr>
      <xdr:grpSpPr>
        <a:xfrm>
          <a:off x="0" y="54475"/>
          <a:ext cx="9705975" cy="4179254"/>
          <a:chOff x="0" y="54475"/>
          <a:chExt cx="9705975" cy="4179254"/>
        </a:xfrm>
      </xdr:grpSpPr>
      <xdr:pic>
        <xdr:nvPicPr>
          <xdr:cNvPr id="7" name="Main Artwork" descr="Travel picture with city, hot air balloon, automobile, airplane, and cruise ship" title="Main template artwork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Picture 7" descr="&quot;&quot;" title="Artwork border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Personal Info" descr="&quot;&quot;" title="Personal Information">
          <a:hlinkClick xmlns:r="http://schemas.openxmlformats.org/officeDocument/2006/relationships" r:id="rId3" tooltip="Click to view Personal Details"/>
        </xdr:cNvPr>
        <xdr:cNvGrpSpPr/>
      </xdr:nvGrpSpPr>
      <xdr:grpSpPr>
        <a:xfrm>
          <a:off x="99983" y="4381500"/>
          <a:ext cx="1609725" cy="640080"/>
          <a:chOff x="147608" y="4543425"/>
          <a:chExt cx="1609725" cy="640080"/>
        </a:xfrm>
      </xdr:grpSpPr>
      <xdr:pic>
        <xdr:nvPicPr>
          <xdr:cNvPr id="2" name="Picture 1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TextBox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40" name="TextBox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Travel Details" descr="&quot;&quot;" title="Travel Details button">
          <a:hlinkClick xmlns:r="http://schemas.openxmlformats.org/officeDocument/2006/relationships" r:id="rId5" tooltip="Click to view Travel details"/>
        </xdr:cNvPr>
        <xdr:cNvGrpSpPr/>
      </xdr:nvGrpSpPr>
      <xdr:grpSpPr>
        <a:xfrm>
          <a:off x="2082381" y="4381500"/>
          <a:ext cx="1600200" cy="640080"/>
          <a:chOff x="2039421" y="4543425"/>
          <a:chExt cx="1600200" cy="640080"/>
        </a:xfrm>
      </xdr:grpSpPr>
      <xdr:pic>
        <xdr:nvPicPr>
          <xdr:cNvPr id="4" name="Picture 3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TextBox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79" name="TextBox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10</xdr:col>
      <xdr:colOff>169054</xdr:colOff>
      <xdr:row>27</xdr:row>
      <xdr:rowOff>9525</xdr:rowOff>
    </xdr:from>
    <xdr:to>
      <xdr:col>14</xdr:col>
      <xdr:colOff>169054</xdr:colOff>
      <xdr:row>31</xdr:row>
      <xdr:rowOff>1905</xdr:rowOff>
    </xdr:to>
    <xdr:grpSp>
      <xdr:nvGrpSpPr>
        <xdr:cNvPr id="27" name="Hotel &amp; Activity Details" descr="&quot;&quot;" title="Hotel and Activity Details button">
          <a:hlinkClick xmlns:r="http://schemas.openxmlformats.org/officeDocument/2006/relationships" r:id="rId7" tooltip="Click to view Hotel and Activity details"/>
        </xdr:cNvPr>
        <xdr:cNvGrpSpPr/>
      </xdr:nvGrpSpPr>
      <xdr:grpSpPr>
        <a:xfrm>
          <a:off x="4055254" y="4381500"/>
          <a:ext cx="1600200" cy="640080"/>
          <a:chOff x="4031629" y="4543425"/>
          <a:chExt cx="1600200" cy="640080"/>
        </a:xfrm>
      </xdr:grpSpPr>
      <xdr:pic>
        <xdr:nvPicPr>
          <xdr:cNvPr id="13" name="Picture 12" descr="&quot;&quot;" title="Hotel &amp; Activitie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TextBox 95"/>
          <xdr:cNvSpPr txBox="1"/>
        </xdr:nvSpPr>
        <xdr:spPr>
          <a:xfrm>
            <a:off x="4036392" y="4635748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Hotel &amp; Activity</a:t>
            </a:r>
          </a:p>
        </xdr:txBody>
      </xdr:sp>
      <xdr:sp macro="" textlink="">
        <xdr:nvSpPr>
          <xdr:cNvPr id="97" name="TextBox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Car Rental" descr="&quot;&quot;" title="Car Rental Information button">
          <a:hlinkClick xmlns:r="http://schemas.openxmlformats.org/officeDocument/2006/relationships" r:id="rId9" tooltip="Click to view Car Rental information"/>
        </xdr:cNvPr>
        <xdr:cNvGrpSpPr/>
      </xdr:nvGrpSpPr>
      <xdr:grpSpPr>
        <a:xfrm>
          <a:off x="6028127" y="4381500"/>
          <a:ext cx="1600200" cy="640080"/>
          <a:chOff x="6000594" y="4543425"/>
          <a:chExt cx="1600200" cy="640080"/>
        </a:xfrm>
      </xdr:grpSpPr>
      <xdr:pic>
        <xdr:nvPicPr>
          <xdr:cNvPr id="159" name="Picture 158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TextBox 118"/>
          <xdr:cNvSpPr txBox="1"/>
        </xdr:nvSpPr>
        <xdr:spPr>
          <a:xfrm>
            <a:off x="6071879" y="463574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Car Rental</a:t>
            </a:r>
          </a:p>
        </xdr:txBody>
      </xdr:sp>
      <xdr:sp macro="" textlink="">
        <xdr:nvSpPr>
          <xdr:cNvPr id="120" name="TextBox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Emergency Details" descr="&quot;&quot;" title="Emergency Details button">
          <a:hlinkClick xmlns:r="http://schemas.openxmlformats.org/officeDocument/2006/relationships" r:id="rId11" tooltip="Click to view Emergency details"/>
        </xdr:cNvPr>
        <xdr:cNvGrpSpPr/>
      </xdr:nvGrpSpPr>
      <xdr:grpSpPr>
        <a:xfrm>
          <a:off x="8001000" y="4381500"/>
          <a:ext cx="1600200" cy="640080"/>
          <a:chOff x="8001000" y="4543425"/>
          <a:chExt cx="1600200" cy="640080"/>
        </a:xfrm>
      </xdr:grpSpPr>
      <xdr:pic>
        <xdr:nvPicPr>
          <xdr:cNvPr id="16" name="Picture 15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TextBox 175"/>
          <xdr:cNvSpPr txBox="1"/>
        </xdr:nvSpPr>
        <xdr:spPr>
          <a:xfrm>
            <a:off x="8067675" y="463574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177" name="TextBox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Artwork border" descr="&quot;&quot;" title="Artwork border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152400</xdr:colOff>
      <xdr:row>0</xdr:row>
      <xdr:rowOff>2222727</xdr:rowOff>
    </xdr:to>
    <xdr:pic>
      <xdr:nvPicPr>
        <xdr:cNvPr id="3" name="Header artwork" descr="Picture of hot air balloons in the sky" title="Personal Detail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Personal Information" descr="&quot;&quot;" title="Personal Information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Title Artwork" descr="&quot;&quot;" title="Personal Inform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Titl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7" name="Subtitle"/>
          <xdr:cNvSpPr txBox="1"/>
        </xdr:nvSpPr>
        <xdr:spPr>
          <a:xfrm>
            <a:off x="4727032" y="922100"/>
            <a:ext cx="1109162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information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95250</xdr:colOff>
      <xdr:row>0</xdr:row>
      <xdr:rowOff>361951</xdr:rowOff>
    </xdr:from>
    <xdr:to>
      <xdr:col>6</xdr:col>
      <xdr:colOff>438150</xdr:colOff>
      <xdr:row>0</xdr:row>
      <xdr:rowOff>846365</xdr:rowOff>
    </xdr:to>
    <xdr:grpSp>
      <xdr:nvGrpSpPr>
        <xdr:cNvPr id="8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Picture 8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Group 14" descr="&quot;&quot;" title="Personal Information button"/>
        <xdr:cNvGrpSpPr/>
      </xdr:nvGrpSpPr>
      <xdr:grpSpPr>
        <a:xfrm>
          <a:off x="895350" y="5076825"/>
          <a:ext cx="1447772" cy="598159"/>
          <a:chOff x="904875" y="2057400"/>
          <a:chExt cx="1447772" cy="598159"/>
        </a:xfrm>
      </xdr:grpSpPr>
      <xdr:pic>
        <xdr:nvPicPr>
          <xdr:cNvPr id="16" name="Picture 15" descr="&quot;&quot;" title="Personal Info butto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TextBox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Group 18" descr="&quot;&quot;" title="Travel Details button">
          <a:hlinkClick xmlns:r="http://schemas.openxmlformats.org/officeDocument/2006/relationships" r:id="rId6" tooltip="Click to view Travel Details"/>
        </xdr:cNvPr>
        <xdr:cNvGrpSpPr/>
      </xdr:nvGrpSpPr>
      <xdr:grpSpPr>
        <a:xfrm>
          <a:off x="2508390" y="5076825"/>
          <a:ext cx="1451582" cy="598159"/>
          <a:chOff x="2493150" y="2035950"/>
          <a:chExt cx="1451582" cy="598159"/>
        </a:xfrm>
      </xdr:grpSpPr>
      <xdr:pic>
        <xdr:nvPicPr>
          <xdr:cNvPr id="20" name="Picture 19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TextBox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Group 22" descr="&quot;&quot;" title="Hotel &amp; Activity Details button">
          <a:hlinkClick xmlns:r="http://schemas.openxmlformats.org/officeDocument/2006/relationships" r:id="rId8" tooltip="Click to view Hotel &amp; Activity Details"/>
        </xdr:cNvPr>
        <xdr:cNvGrpSpPr/>
      </xdr:nvGrpSpPr>
      <xdr:grpSpPr>
        <a:xfrm>
          <a:off x="4125240" y="5076825"/>
          <a:ext cx="1447772" cy="598159"/>
          <a:chOff x="4112393" y="2033550"/>
          <a:chExt cx="1447772" cy="598159"/>
        </a:xfrm>
      </xdr:grpSpPr>
      <xdr:pic>
        <xdr:nvPicPr>
          <xdr:cNvPr id="24" name="Picture 23" descr="&quot;&quot;" title="Hotel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TextBox 24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Car Rental" descr="&quot;&quot;" title="Car Rental button">
          <a:hlinkClick xmlns:r="http://schemas.openxmlformats.org/officeDocument/2006/relationships" r:id="rId11" tooltip="Click to view Car Rental Information"/>
        </xdr:cNvPr>
        <xdr:cNvGrpSpPr/>
      </xdr:nvGrpSpPr>
      <xdr:grpSpPr>
        <a:xfrm>
          <a:off x="5738280" y="5076825"/>
          <a:ext cx="1440152" cy="598159"/>
          <a:chOff x="5706630" y="2040675"/>
          <a:chExt cx="1440152" cy="598159"/>
        </a:xfrm>
      </xdr:grpSpPr>
      <xdr:pic>
        <xdr:nvPicPr>
          <xdr:cNvPr id="28" name="Picture 27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TextBox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30" name="TextBox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4</xdr:col>
      <xdr:colOff>847650</xdr:colOff>
      <xdr:row>13</xdr:row>
      <xdr:rowOff>28575</xdr:rowOff>
    </xdr:from>
    <xdr:to>
      <xdr:col>5</xdr:col>
      <xdr:colOff>95147</xdr:colOff>
      <xdr:row>16</xdr:row>
      <xdr:rowOff>144768</xdr:rowOff>
    </xdr:to>
    <xdr:grpSp>
      <xdr:nvGrpSpPr>
        <xdr:cNvPr id="31" name="Emergency Details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7343700" y="5076825"/>
          <a:ext cx="1447772" cy="601968"/>
          <a:chOff x="7458000" y="2028750"/>
          <a:chExt cx="1447772" cy="601968"/>
        </a:xfrm>
      </xdr:grpSpPr>
      <xdr:pic>
        <xdr:nvPicPr>
          <xdr:cNvPr id="32" name="Picture 31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TextBox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914399</xdr:colOff>
      <xdr:row>0</xdr:row>
      <xdr:rowOff>1619465</xdr:rowOff>
    </xdr:to>
    <xdr:pic>
      <xdr:nvPicPr>
        <xdr:cNvPr id="2" name="Header artwork" descr="Picture of airplane in the sky" title="Travel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1176338</xdr:colOff>
      <xdr:row>0</xdr:row>
      <xdr:rowOff>295275</xdr:rowOff>
    </xdr:from>
    <xdr:to>
      <xdr:col>4</xdr:col>
      <xdr:colOff>842963</xdr:colOff>
      <xdr:row>0</xdr:row>
      <xdr:rowOff>1200150</xdr:rowOff>
    </xdr:to>
    <xdr:grpSp>
      <xdr:nvGrpSpPr>
        <xdr:cNvPr id="3" name="Travel Details" descr="&quot;&quot;" title="Travel Details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Travel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22100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1785937</xdr:colOff>
      <xdr:row>0</xdr:row>
      <xdr:rowOff>314326</xdr:rowOff>
    </xdr:from>
    <xdr:to>
      <xdr:col>6</xdr:col>
      <xdr:colOff>776287</xdr:colOff>
      <xdr:row>0</xdr:row>
      <xdr:rowOff>798740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901112" y="314326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1104900" y="5924550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Group 13" descr="&quot;&quot;" title="Travel Details button"/>
        <xdr:cNvGrpSpPr/>
      </xdr:nvGrpSpPr>
      <xdr:grpSpPr>
        <a:xfrm>
          <a:off x="2717940" y="5924550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1629690</xdr:colOff>
      <xdr:row>19</xdr:row>
      <xdr:rowOff>19050</xdr:rowOff>
    </xdr:from>
    <xdr:to>
      <xdr:col>4</xdr:col>
      <xdr:colOff>448562</xdr:colOff>
      <xdr:row>22</xdr:row>
      <xdr:rowOff>131434</xdr:rowOff>
    </xdr:to>
    <xdr:grpSp>
      <xdr:nvGrpSpPr>
        <xdr:cNvPr id="18" name="Group 17" descr="&quot;&quot;" title="Hotel &amp; Activity Details button">
          <a:hlinkClick xmlns:r="http://schemas.openxmlformats.org/officeDocument/2006/relationships" r:id="rId8" tooltip="Click to view Hotel &amp; Activity Details"/>
        </xdr:cNvPr>
        <xdr:cNvGrpSpPr/>
      </xdr:nvGrpSpPr>
      <xdr:grpSpPr>
        <a:xfrm>
          <a:off x="4334790" y="5924550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Group 21" descr="&quot;&quot;" title="Car Rental button">
          <a:hlinkClick xmlns:r="http://schemas.openxmlformats.org/officeDocument/2006/relationships" r:id="rId11" tooltip="Click to view Car Rental Information"/>
        </xdr:cNvPr>
        <xdr:cNvGrpSpPr/>
      </xdr:nvGrpSpPr>
      <xdr:grpSpPr>
        <a:xfrm>
          <a:off x="5947830" y="5924550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438075</xdr:colOff>
      <xdr:row>19</xdr:row>
      <xdr:rowOff>19050</xdr:rowOff>
    </xdr:from>
    <xdr:to>
      <xdr:col>5</xdr:col>
      <xdr:colOff>1885847</xdr:colOff>
      <xdr:row>22</xdr:row>
      <xdr:rowOff>135243</xdr:rowOff>
    </xdr:to>
    <xdr:grpSp>
      <xdr:nvGrpSpPr>
        <xdr:cNvPr id="26" name="Group 25" descr="&quot;&quot;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7553250" y="5924550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Header artwork" descr="Picture of a city buildings and mountain" title="Hotel and Activitie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1876425</xdr:colOff>
      <xdr:row>0</xdr:row>
      <xdr:rowOff>257175</xdr:rowOff>
    </xdr:from>
    <xdr:to>
      <xdr:col>5</xdr:col>
      <xdr:colOff>1457325</xdr:colOff>
      <xdr:row>0</xdr:row>
      <xdr:rowOff>1162050</xdr:rowOff>
    </xdr:to>
    <xdr:grpSp>
      <xdr:nvGrpSpPr>
        <xdr:cNvPr id="3" name="Hotel &amp; Activity Details" descr="&quot;&quot;" title="Hotel &amp; Activity Details"/>
        <xdr:cNvGrpSpPr/>
      </xdr:nvGrpSpPr>
      <xdr:grpSpPr>
        <a:xfrm>
          <a:off x="3981450" y="257175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Hotel &amp; Activity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096145" y="51435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3600">
                <a:solidFill>
                  <a:srgbClr val="F49914"/>
                </a:solidFill>
                <a:latin typeface="Freestyle Script" pitchFamily="66" charset="0"/>
              </a:rPr>
              <a:t>Hotel &amp; Activity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22100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2266949</xdr:colOff>
      <xdr:row>0</xdr:row>
      <xdr:rowOff>190501</xdr:rowOff>
    </xdr:from>
    <xdr:to>
      <xdr:col>7</xdr:col>
      <xdr:colOff>38099</xdr:colOff>
      <xdr:row>0</xdr:row>
      <xdr:rowOff>674915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685800</xdr:colOff>
      <xdr:row>17</xdr:row>
      <xdr:rowOff>66675</xdr:rowOff>
    </xdr:from>
    <xdr:to>
      <xdr:col>2</xdr:col>
      <xdr:colOff>457172</xdr:colOff>
      <xdr:row>21</xdr:row>
      <xdr:rowOff>17134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1114425" y="5448300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622440</xdr:colOff>
      <xdr:row>17</xdr:row>
      <xdr:rowOff>66675</xdr:rowOff>
    </xdr:from>
    <xdr:to>
      <xdr:col>2</xdr:col>
      <xdr:colOff>2074022</xdr:colOff>
      <xdr:row>21</xdr:row>
      <xdr:rowOff>17134</xdr:rowOff>
    </xdr:to>
    <xdr:grpSp>
      <xdr:nvGrpSpPr>
        <xdr:cNvPr id="14" name="Group 13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2727465" y="5448300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2239290</xdr:colOff>
      <xdr:row>17</xdr:row>
      <xdr:rowOff>66675</xdr:rowOff>
    </xdr:from>
    <xdr:to>
      <xdr:col>5</xdr:col>
      <xdr:colOff>972437</xdr:colOff>
      <xdr:row>21</xdr:row>
      <xdr:rowOff>17134</xdr:rowOff>
    </xdr:to>
    <xdr:grpSp>
      <xdr:nvGrpSpPr>
        <xdr:cNvPr id="18" name="Group 17" descr="&quot;&quot;" title="Hotel &amp; Activity Details button"/>
        <xdr:cNvGrpSpPr/>
      </xdr:nvGrpSpPr>
      <xdr:grpSpPr>
        <a:xfrm>
          <a:off x="4344315" y="5448300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Group 21" descr="&quot;&quot;" title="Car Rental button">
          <a:hlinkClick xmlns:r="http://schemas.openxmlformats.org/officeDocument/2006/relationships" r:id="rId10" tooltip="Click to view Car Rental Information"/>
        </xdr:cNvPr>
        <xdr:cNvGrpSpPr/>
      </xdr:nvGrpSpPr>
      <xdr:grpSpPr>
        <a:xfrm>
          <a:off x="5957355" y="5448300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20943</xdr:rowOff>
    </xdr:to>
    <xdr:grpSp>
      <xdr:nvGrpSpPr>
        <xdr:cNvPr id="26" name="Group 25" descr="&quot;&quot;" title="Emergency Details button">
          <a:hlinkClick xmlns:r="http://schemas.openxmlformats.org/officeDocument/2006/relationships" r:id="rId12" tooltip="Click to view Emergency Details"/>
        </xdr:cNvPr>
        <xdr:cNvGrpSpPr/>
      </xdr:nvGrpSpPr>
      <xdr:grpSpPr>
        <a:xfrm>
          <a:off x="7562775" y="5448300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409575</xdr:colOff>
      <xdr:row>1</xdr:row>
      <xdr:rowOff>0</xdr:rowOff>
    </xdr:to>
    <xdr:pic>
      <xdr:nvPicPr>
        <xdr:cNvPr id="2" name="Header artwork" descr="Picture of automobile driving on a winding road towards a city in the distance" title="Car Rental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3</xdr:col>
      <xdr:colOff>138113</xdr:colOff>
      <xdr:row>0</xdr:row>
      <xdr:rowOff>285750</xdr:rowOff>
    </xdr:from>
    <xdr:to>
      <xdr:col>3</xdr:col>
      <xdr:colOff>2433638</xdr:colOff>
      <xdr:row>0</xdr:row>
      <xdr:rowOff>1190625</xdr:rowOff>
    </xdr:to>
    <xdr:grpSp>
      <xdr:nvGrpSpPr>
        <xdr:cNvPr id="10" name="Car Rental Information" descr="&quot;&quot;" title="Car Rental Information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Title Artwork" descr="&quot;&quot;" title="Car Rental Inform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Title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Car Rental</a:t>
            </a:r>
          </a:p>
        </xdr:txBody>
      </xdr:sp>
      <xdr:sp macro="" textlink="">
        <xdr:nvSpPr>
          <xdr:cNvPr id="13" name="Subtitle"/>
          <xdr:cNvSpPr txBox="1"/>
        </xdr:nvSpPr>
        <xdr:spPr>
          <a:xfrm>
            <a:off x="4727031" y="922100"/>
            <a:ext cx="1109162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information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4</xdr:col>
      <xdr:colOff>219074</xdr:colOff>
      <xdr:row>0</xdr:row>
      <xdr:rowOff>390526</xdr:rowOff>
    </xdr:from>
    <xdr:to>
      <xdr:col>5</xdr:col>
      <xdr:colOff>257174</xdr:colOff>
      <xdr:row>0</xdr:row>
      <xdr:rowOff>874940</xdr:rowOff>
    </xdr:to>
    <xdr:grpSp>
      <xdr:nvGrpSpPr>
        <xdr:cNvPr id="14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7200899" y="390526"/>
          <a:ext cx="952500" cy="484414"/>
          <a:chOff x="9086850" y="466726"/>
          <a:chExt cx="952500" cy="484414"/>
        </a:xfrm>
      </xdr:grpSpPr>
      <xdr:pic>
        <xdr:nvPicPr>
          <xdr:cNvPr id="15" name="Picture 14" descr="Click to return to the Home sheet" title="Home 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Group 16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266700" y="5153025"/>
          <a:ext cx="1447772" cy="598159"/>
          <a:chOff x="904875" y="2057400"/>
          <a:chExt cx="1447772" cy="598159"/>
        </a:xfrm>
      </xdr:grpSpPr>
      <xdr:pic>
        <xdr:nvPicPr>
          <xdr:cNvPr id="18" name="Picture 17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TextBox 18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546240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Group 20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1879740" y="5153025"/>
          <a:ext cx="1451582" cy="598159"/>
          <a:chOff x="2493150" y="2035950"/>
          <a:chExt cx="1451582" cy="598159"/>
        </a:xfrm>
      </xdr:grpSpPr>
      <xdr:pic>
        <xdr:nvPicPr>
          <xdr:cNvPr id="22" name="Picture 21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TextBox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24" name="TextBox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629565</xdr:colOff>
      <xdr:row>14</xdr:row>
      <xdr:rowOff>85725</xdr:rowOff>
    </xdr:from>
    <xdr:to>
      <xdr:col>3</xdr:col>
      <xdr:colOff>2077337</xdr:colOff>
      <xdr:row>18</xdr:row>
      <xdr:rowOff>36184</xdr:rowOff>
    </xdr:to>
    <xdr:grpSp>
      <xdr:nvGrpSpPr>
        <xdr:cNvPr id="25" name="Group 24" descr="&quot;&quot;" title="Hotel &amp; Activity Details button">
          <a:hlinkClick xmlns:r="http://schemas.openxmlformats.org/officeDocument/2006/relationships" r:id="rId9" tooltip="Click to view Hotel &amp; Activity Details"/>
        </xdr:cNvPr>
        <xdr:cNvGrpSpPr/>
      </xdr:nvGrpSpPr>
      <xdr:grpSpPr>
        <a:xfrm>
          <a:off x="3496590" y="5153025"/>
          <a:ext cx="1447772" cy="598159"/>
          <a:chOff x="4112393" y="2033550"/>
          <a:chExt cx="1447772" cy="598159"/>
        </a:xfrm>
      </xdr:grpSpPr>
      <xdr:pic>
        <xdr:nvPicPr>
          <xdr:cNvPr id="26" name="Picture 25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TextBox 26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8" name="TextBox 27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2242605</xdr:colOff>
      <xdr:row>14</xdr:row>
      <xdr:rowOff>85725</xdr:rowOff>
    </xdr:from>
    <xdr:to>
      <xdr:col>3</xdr:col>
      <xdr:colOff>3682757</xdr:colOff>
      <xdr:row>18</xdr:row>
      <xdr:rowOff>36184</xdr:rowOff>
    </xdr:to>
    <xdr:grpSp>
      <xdr:nvGrpSpPr>
        <xdr:cNvPr id="29" name="Group 28" descr="&quot;&quot;" title="Car Rental"/>
        <xdr:cNvGrpSpPr/>
      </xdr:nvGrpSpPr>
      <xdr:grpSpPr>
        <a:xfrm>
          <a:off x="5109630" y="5153025"/>
          <a:ext cx="1440152" cy="598159"/>
          <a:chOff x="5706630" y="2040675"/>
          <a:chExt cx="1440152" cy="598159"/>
        </a:xfrm>
      </xdr:grpSpPr>
      <xdr:pic>
        <xdr:nvPicPr>
          <xdr:cNvPr id="30" name="Picture 29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TextBox 30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3</xdr:col>
      <xdr:colOff>3848025</xdr:colOff>
      <xdr:row>14</xdr:row>
      <xdr:rowOff>85725</xdr:rowOff>
    </xdr:from>
    <xdr:to>
      <xdr:col>5</xdr:col>
      <xdr:colOff>266597</xdr:colOff>
      <xdr:row>18</xdr:row>
      <xdr:rowOff>39993</xdr:rowOff>
    </xdr:to>
    <xdr:grpSp>
      <xdr:nvGrpSpPr>
        <xdr:cNvPr id="33" name="Group 32" descr="&quot;&quot;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6715050" y="5153025"/>
          <a:ext cx="1447772" cy="601968"/>
          <a:chOff x="7458000" y="2028750"/>
          <a:chExt cx="1447772" cy="601968"/>
        </a:xfrm>
      </xdr:grpSpPr>
      <xdr:pic>
        <xdr:nvPicPr>
          <xdr:cNvPr id="34" name="Picture 33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TextBox 34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1</xdr:row>
      <xdr:rowOff>4736</xdr:rowOff>
    </xdr:to>
    <xdr:pic>
      <xdr:nvPicPr>
        <xdr:cNvPr id="2" name="Header artwork" descr="Picture of cruise ship in the ocean" title="Emergency Details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1738313</xdr:colOff>
      <xdr:row>0</xdr:row>
      <xdr:rowOff>209550</xdr:rowOff>
    </xdr:from>
    <xdr:to>
      <xdr:col>5</xdr:col>
      <xdr:colOff>709613</xdr:colOff>
      <xdr:row>0</xdr:row>
      <xdr:rowOff>1114425</xdr:rowOff>
    </xdr:to>
    <xdr:grpSp>
      <xdr:nvGrpSpPr>
        <xdr:cNvPr id="3" name="Emergency" descr="&quot;&quot;" title="Emergency Details"/>
        <xdr:cNvGrpSpPr/>
      </xdr:nvGrpSpPr>
      <xdr:grpSpPr>
        <a:xfrm>
          <a:off x="3881438" y="209550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Emergency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63851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1428749</xdr:colOff>
      <xdr:row>0</xdr:row>
      <xdr:rowOff>361951</xdr:rowOff>
    </xdr:from>
    <xdr:to>
      <xdr:col>7</xdr:col>
      <xdr:colOff>457199</xdr:colOff>
      <xdr:row>0</xdr:row>
      <xdr:rowOff>846365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05849" y="361951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981075" y="4829175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Group 13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2594115" y="4829175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2067840</xdr:colOff>
      <xdr:row>12</xdr:row>
      <xdr:rowOff>95250</xdr:rowOff>
    </xdr:from>
    <xdr:to>
      <xdr:col>5</xdr:col>
      <xdr:colOff>191387</xdr:colOff>
      <xdr:row>16</xdr:row>
      <xdr:rowOff>45709</xdr:rowOff>
    </xdr:to>
    <xdr:grpSp>
      <xdr:nvGrpSpPr>
        <xdr:cNvPr id="18" name="Group 17" descr="&quot;&quot;" title="Hotel &amp; Activity Details button">
          <a:hlinkClick xmlns:r="http://schemas.openxmlformats.org/officeDocument/2006/relationships" r:id="rId9" tooltip="Click to view Hotel &amp; Activity Details"/>
        </xdr:cNvPr>
        <xdr:cNvGrpSpPr/>
      </xdr:nvGrpSpPr>
      <xdr:grpSpPr>
        <a:xfrm>
          <a:off x="4210965" y="4829175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Group 21" descr="&quot;&quot;" title="Car Rental button">
          <a:hlinkClick xmlns:r="http://schemas.openxmlformats.org/officeDocument/2006/relationships" r:id="rId12" tooltip="Click to view Car Rental Information"/>
        </xdr:cNvPr>
        <xdr:cNvGrpSpPr/>
      </xdr:nvGrpSpPr>
      <xdr:grpSpPr>
        <a:xfrm>
          <a:off x="5824005" y="4829175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152325</xdr:colOff>
      <xdr:row>12</xdr:row>
      <xdr:rowOff>95250</xdr:rowOff>
    </xdr:from>
    <xdr:to>
      <xdr:col>6</xdr:col>
      <xdr:colOff>1600097</xdr:colOff>
      <xdr:row>16</xdr:row>
      <xdr:rowOff>49518</xdr:rowOff>
    </xdr:to>
    <xdr:grpSp>
      <xdr:nvGrpSpPr>
        <xdr:cNvPr id="26" name="Group 25" descr="&quot;&quot;" title="Emergency Details button"/>
        <xdr:cNvGrpSpPr/>
      </xdr:nvGrpSpPr>
      <xdr:grpSpPr>
        <a:xfrm>
          <a:off x="7429425" y="4829175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workbookViewId="0"/>
  </sheetViews>
  <sheetFormatPr defaultRowHeight="12.75" x14ac:dyDescent="0.2"/>
  <cols>
    <col min="1" max="1" width="4.28515625" style="1" customWidth="1"/>
    <col min="2" max="24" width="6" style="1" customWidth="1"/>
    <col min="25" max="25" width="3.140625" style="1" customWidth="1"/>
    <col min="26" max="26" width="4.42578125" style="1" customWidth="1"/>
    <col min="27" max="16384" width="9.140625" style="1"/>
  </cols>
  <sheetData>
    <row r="27" spans="1:26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/>
    </row>
    <row r="28" spans="1:26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/>
    </row>
    <row r="29" spans="1:26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/>
    </row>
    <row r="30" spans="1:26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/>
    </row>
    <row r="31" spans="1:26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/>
    </row>
    <row r="32" spans="1:26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/>
    </row>
    <row r="33" spans="1:26" ht="12.75" customHeight="1" x14ac:dyDescent="0.2">
      <c r="A33" s="17"/>
      <c r="B33" s="59">
        <f>PersonalEntry/PersonalCount</f>
        <v>1</v>
      </c>
      <c r="C33" s="60"/>
      <c r="D33" s="61"/>
      <c r="E33" s="18"/>
      <c r="F33" s="17"/>
      <c r="G33" s="59">
        <f ca="1">TravelEntry/TravelCount</f>
        <v>0.65</v>
      </c>
      <c r="H33" s="60"/>
      <c r="I33" s="61"/>
      <c r="J33" s="17"/>
      <c r="K33" s="17"/>
      <c r="L33" s="56">
        <f ca="1">HotelEntry/HotelCount</f>
        <v>0.53846153846153844</v>
      </c>
      <c r="M33" s="57"/>
      <c r="N33" s="58"/>
      <c r="O33" s="17"/>
      <c r="P33" s="17"/>
      <c r="Q33" s="59">
        <f ca="1">IF('Car Rental'!D4="Yes",CarRentalEntry/CarRentalCount,1)</f>
        <v>0.2857142857142857</v>
      </c>
      <c r="R33" s="60"/>
      <c r="S33" s="61"/>
      <c r="T33" s="19"/>
      <c r="U33" s="17"/>
      <c r="V33" s="56">
        <f ca="1">EmergencyEntry/EmergencyCount</f>
        <v>0.625</v>
      </c>
      <c r="W33" s="57"/>
      <c r="X33" s="58"/>
      <c r="Y33" s="17"/>
      <c r="Z33"/>
    </row>
    <row r="34" spans="1:26" ht="21" customHeight="1" x14ac:dyDescent="0.2">
      <c r="A34" s="17"/>
      <c r="B34" s="62" t="str">
        <f>TEXT(B33,"0% ""complete""")</f>
        <v>100% complete</v>
      </c>
      <c r="C34" s="62"/>
      <c r="D34" s="62"/>
      <c r="E34" s="20"/>
      <c r="F34" s="21"/>
      <c r="G34" s="55" t="str">
        <f ca="1">TEXT(G33,"0% ""complete""")</f>
        <v>65% complete</v>
      </c>
      <c r="H34" s="55"/>
      <c r="I34" s="55"/>
      <c r="J34" s="21"/>
      <c r="K34" s="21"/>
      <c r="L34" s="55" t="str">
        <f ca="1">TEXT(L33,"0% ""complete""")</f>
        <v>54% complete</v>
      </c>
      <c r="M34" s="55"/>
      <c r="N34" s="55"/>
      <c r="O34" s="21"/>
      <c r="P34" s="21"/>
      <c r="Q34" s="55" t="str">
        <f ca="1">TEXT(Q33,"0% ""complete""")</f>
        <v>29% complete</v>
      </c>
      <c r="R34" s="55"/>
      <c r="S34" s="55"/>
      <c r="T34" s="21"/>
      <c r="U34" s="21"/>
      <c r="V34" s="55" t="str">
        <f ca="1">TEXT(V33,"0% ""complete""")</f>
        <v>63% complete</v>
      </c>
      <c r="W34" s="55"/>
      <c r="X34" s="55"/>
      <c r="Y34" s="17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>
      <selection activeCell="B21" sqref="B21"/>
    </sheetView>
  </sheetViews>
  <sheetFormatPr defaultRowHeight="12.75" x14ac:dyDescent="0.2"/>
  <cols>
    <col min="1" max="1" width="15.42578125" style="1" customWidth="1"/>
    <col min="2" max="2" width="42.85546875" style="1" customWidth="1"/>
    <col min="3" max="3" width="15.7109375" style="1" customWidth="1"/>
    <col min="4" max="4" width="23.42578125" style="1" customWidth="1"/>
    <col min="5" max="5" width="33" style="1" customWidth="1"/>
    <col min="6" max="16384" width="9.140625" style="1"/>
  </cols>
  <sheetData>
    <row r="1" spans="1:5" ht="179.25" customHeight="1" x14ac:dyDescent="0.35">
      <c r="A1" s="13"/>
      <c r="B1" s="13"/>
      <c r="C1" s="13"/>
    </row>
    <row r="3" spans="1:5" ht="36" customHeight="1" x14ac:dyDescent="0.2">
      <c r="A3" s="11" t="str">
        <f>IF(COUNTA(B4:B8)&lt;1,"*","")</f>
        <v/>
      </c>
      <c r="B3" s="7" t="s">
        <v>63</v>
      </c>
      <c r="C3" s="52" t="str">
        <f>IF(E3="",1,"")</f>
        <v/>
      </c>
      <c r="D3" s="7" t="s">
        <v>64</v>
      </c>
      <c r="E3" s="48" t="s">
        <v>58</v>
      </c>
    </row>
    <row r="4" spans="1:5" ht="18" customHeight="1" x14ac:dyDescent="0.25">
      <c r="A4" s="4"/>
      <c r="B4" s="28" t="s">
        <v>52</v>
      </c>
      <c r="C4" s="30"/>
      <c r="E4" s="22"/>
    </row>
    <row r="5" spans="1:5" ht="18" customHeight="1" x14ac:dyDescent="0.2">
      <c r="A5" s="4"/>
      <c r="B5" s="23" t="s">
        <v>53</v>
      </c>
      <c r="C5" s="67" t="str">
        <f>IF(E5="",1,"")</f>
        <v/>
      </c>
      <c r="D5" s="64" t="s">
        <v>65</v>
      </c>
      <c r="E5" s="65">
        <v>3455550123</v>
      </c>
    </row>
    <row r="6" spans="1:5" ht="18" customHeight="1" x14ac:dyDescent="0.2">
      <c r="A6" s="4"/>
      <c r="B6" s="23" t="s">
        <v>54</v>
      </c>
      <c r="C6" s="67"/>
      <c r="D6" s="64"/>
      <c r="E6" s="66"/>
    </row>
    <row r="7" spans="1:5" ht="18" customHeight="1" x14ac:dyDescent="0.2">
      <c r="A7" s="4"/>
      <c r="B7" s="23"/>
      <c r="E7" s="22"/>
    </row>
    <row r="8" spans="1:5" ht="18" customHeight="1" x14ac:dyDescent="0.2">
      <c r="A8" s="4"/>
      <c r="B8" s="23"/>
      <c r="C8" s="68" t="str">
        <f>IF((E8=0)+(E8=""),1,"")</f>
        <v/>
      </c>
      <c r="D8" s="64" t="s">
        <v>66</v>
      </c>
      <c r="E8" s="65">
        <v>3455550124</v>
      </c>
    </row>
    <row r="9" spans="1:5" ht="18" customHeight="1" x14ac:dyDescent="0.2">
      <c r="B9" s="26"/>
      <c r="C9" s="68"/>
      <c r="D9" s="64"/>
      <c r="E9" s="66"/>
    </row>
    <row r="10" spans="1:5" ht="18" customHeight="1" x14ac:dyDescent="0.2">
      <c r="B10" s="8"/>
      <c r="C10" s="6"/>
      <c r="D10"/>
      <c r="E10" s="9"/>
    </row>
    <row r="11" spans="1:5" ht="18" customHeight="1" x14ac:dyDescent="0.2">
      <c r="A11" s="5">
        <f>PersonalEntry</f>
        <v>3</v>
      </c>
      <c r="B11" s="22" t="str">
        <f>IF(A11&lt;&gt;PersonalCount,"Missing important details","Important details complete")</f>
        <v>Important details complete</v>
      </c>
    </row>
    <row r="18" spans="2:5" x14ac:dyDescent="0.2">
      <c r="B18" s="63"/>
      <c r="C18" s="63"/>
      <c r="D18" s="63"/>
      <c r="E18" s="63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PersonalCount</xm:f>
              </x14:cfvo>
              <x14:cfvo type="formula">
                <xm:f>PersonalCount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RowHeight="12.75" x14ac:dyDescent="0.2"/>
  <cols>
    <col min="1" max="1" width="13.85546875" style="1" customWidth="1"/>
    <col min="2" max="2" width="26.7109375" style="1" customWidth="1"/>
    <col min="3" max="3" width="28.42578125" style="1" customWidth="1"/>
    <col min="4" max="4" width="11" style="1" customWidth="1"/>
    <col min="5" max="5" width="26.7109375" style="1" customWidth="1"/>
    <col min="6" max="6" width="29.42578125" style="1" customWidth="1"/>
    <col min="7" max="7" width="13.85546875" style="1" customWidth="1"/>
    <col min="8" max="8" width="8" style="1" customWidth="1"/>
    <col min="9" max="16384" width="9.140625" style="1"/>
  </cols>
  <sheetData>
    <row r="1" spans="1:6" ht="133.5" customHeight="1" x14ac:dyDescent="0.35">
      <c r="A1" s="13"/>
      <c r="B1" s="13"/>
    </row>
    <row r="2" spans="1:6" customFormat="1" x14ac:dyDescent="0.2">
      <c r="A2" s="1"/>
      <c r="B2" s="1"/>
    </row>
    <row r="3" spans="1:6" ht="36" customHeight="1" x14ac:dyDescent="0.2">
      <c r="B3" s="16" t="s">
        <v>13</v>
      </c>
      <c r="C3" s="16"/>
      <c r="E3" s="16" t="s">
        <v>14</v>
      </c>
      <c r="F3" s="16"/>
    </row>
    <row r="4" spans="1:6" ht="18" customHeight="1" x14ac:dyDescent="0.2">
      <c r="A4" s="52" t="str">
        <f ca="1">IF(C4="",1,"")</f>
        <v/>
      </c>
      <c r="B4" s="28" t="s">
        <v>0</v>
      </c>
      <c r="C4" s="29">
        <f ca="1">TODAY()+45</f>
        <v>42875</v>
      </c>
      <c r="D4" s="52" t="str">
        <f t="shared" ref="D4:D11" ca="1" si="0">IF(F4="",1,"")</f>
        <v/>
      </c>
      <c r="E4" s="28" t="s">
        <v>0</v>
      </c>
      <c r="F4" s="29">
        <f ca="1">TODAY()+51</f>
        <v>42881</v>
      </c>
    </row>
    <row r="5" spans="1:6" ht="18" customHeight="1" x14ac:dyDescent="0.2">
      <c r="A5" s="52" t="str">
        <f>IF(C5="",1,"")</f>
        <v/>
      </c>
      <c r="B5" s="23" t="s">
        <v>1</v>
      </c>
      <c r="C5" s="24" t="s">
        <v>57</v>
      </c>
      <c r="D5" s="52" t="str">
        <f t="shared" si="0"/>
        <v/>
      </c>
      <c r="E5" s="23" t="s">
        <v>1</v>
      </c>
      <c r="F5" s="24" t="s">
        <v>57</v>
      </c>
    </row>
    <row r="6" spans="1:6" ht="18" customHeight="1" x14ac:dyDescent="0.2">
      <c r="A6" s="52" t="str">
        <f>IF(C6="",1,"")</f>
        <v/>
      </c>
      <c r="B6" s="23" t="s">
        <v>2</v>
      </c>
      <c r="C6" s="24" t="s">
        <v>15</v>
      </c>
      <c r="D6" s="52">
        <f t="shared" si="0"/>
        <v>1</v>
      </c>
      <c r="E6" s="23" t="s">
        <v>2</v>
      </c>
      <c r="F6" s="24"/>
    </row>
    <row r="7" spans="1:6" ht="18" customHeight="1" x14ac:dyDescent="0.2">
      <c r="A7" s="52" t="str">
        <f>IF(C7="",1,"")</f>
        <v/>
      </c>
      <c r="B7" s="23" t="s">
        <v>3</v>
      </c>
      <c r="C7" s="24" t="s">
        <v>17</v>
      </c>
      <c r="D7" s="52" t="str">
        <f t="shared" si="0"/>
        <v/>
      </c>
      <c r="E7" s="23" t="s">
        <v>3</v>
      </c>
      <c r="F7" s="24" t="s">
        <v>16</v>
      </c>
    </row>
    <row r="8" spans="1:6" ht="18" customHeight="1" x14ac:dyDescent="0.2">
      <c r="A8" s="52" t="str">
        <f>IF(C8="",1,"")</f>
        <v/>
      </c>
      <c r="B8" s="23" t="s">
        <v>4</v>
      </c>
      <c r="C8" s="25">
        <v>0.52083333333333337</v>
      </c>
      <c r="D8" s="52">
        <f t="shared" si="0"/>
        <v>1</v>
      </c>
      <c r="E8" s="23" t="s">
        <v>4</v>
      </c>
      <c r="F8" s="25"/>
    </row>
    <row r="9" spans="1:6" ht="18" customHeight="1" x14ac:dyDescent="0.2">
      <c r="A9" s="52"/>
      <c r="B9" s="23" t="s">
        <v>5</v>
      </c>
      <c r="C9" s="24"/>
      <c r="D9" s="52">
        <f t="shared" si="0"/>
        <v>1</v>
      </c>
      <c r="E9" s="23" t="s">
        <v>5</v>
      </c>
      <c r="F9" s="24"/>
    </row>
    <row r="10" spans="1:6" ht="18" customHeight="1" x14ac:dyDescent="0.2">
      <c r="A10" s="52" t="str">
        <f>IF(C10="",1,"")</f>
        <v/>
      </c>
      <c r="B10" s="23" t="s">
        <v>6</v>
      </c>
      <c r="C10" s="24" t="s">
        <v>16</v>
      </c>
      <c r="D10" s="52">
        <f t="shared" si="0"/>
        <v>1</v>
      </c>
      <c r="E10" s="23" t="s">
        <v>6</v>
      </c>
      <c r="F10" s="24"/>
    </row>
    <row r="11" spans="1:6" ht="18" customHeight="1" x14ac:dyDescent="0.2">
      <c r="A11" s="52" t="str">
        <f>IF(C11="",1,"")</f>
        <v/>
      </c>
      <c r="B11" s="23" t="s">
        <v>7</v>
      </c>
      <c r="C11" s="25">
        <v>0.52222222222222225</v>
      </c>
      <c r="D11" s="52">
        <f t="shared" si="0"/>
        <v>1</v>
      </c>
      <c r="E11" s="23" t="s">
        <v>7</v>
      </c>
      <c r="F11" s="25"/>
    </row>
    <row r="12" spans="1:6" ht="18" customHeight="1" x14ac:dyDescent="0.2">
      <c r="A12" s="52"/>
      <c r="B12" s="23" t="s">
        <v>8</v>
      </c>
      <c r="C12" s="24" t="s">
        <v>59</v>
      </c>
      <c r="D12" s="52"/>
      <c r="E12" s="23" t="s">
        <v>8</v>
      </c>
      <c r="F12" s="24"/>
    </row>
    <row r="13" spans="1:6" ht="18" customHeight="1" x14ac:dyDescent="0.2">
      <c r="A13" s="52" t="str">
        <f>IF(C13="",1,"")</f>
        <v/>
      </c>
      <c r="B13" s="23" t="s">
        <v>9</v>
      </c>
      <c r="C13" s="24" t="s">
        <v>60</v>
      </c>
      <c r="D13" s="52">
        <f>IF(F13="",1,"")</f>
        <v>1</v>
      </c>
      <c r="E13" s="23" t="s">
        <v>9</v>
      </c>
      <c r="F13" s="24"/>
    </row>
    <row r="14" spans="1:6" ht="18" customHeight="1" x14ac:dyDescent="0.2">
      <c r="A14" s="52" t="str">
        <f>IF(C14="",1,"")</f>
        <v/>
      </c>
      <c r="B14" s="23" t="s">
        <v>10</v>
      </c>
      <c r="C14" s="24" t="s">
        <v>18</v>
      </c>
      <c r="D14" s="52">
        <f>IF(F14="",1,"")</f>
        <v>1</v>
      </c>
      <c r="E14" s="23" t="s">
        <v>10</v>
      </c>
      <c r="F14" s="24"/>
    </row>
    <row r="15" spans="1:6" ht="18" customHeight="1" x14ac:dyDescent="0.2">
      <c r="A15" s="52" t="str">
        <f>IF(C15="",1,"")</f>
        <v/>
      </c>
      <c r="B15" s="23" t="s">
        <v>11</v>
      </c>
      <c r="C15" s="24" t="s">
        <v>55</v>
      </c>
      <c r="D15" s="52"/>
      <c r="E15" s="23" t="s">
        <v>11</v>
      </c>
      <c r="F15" s="24"/>
    </row>
    <row r="16" spans="1:6" ht="18" customHeight="1" x14ac:dyDescent="0.2">
      <c r="A16" s="52"/>
      <c r="B16" s="26" t="s">
        <v>12</v>
      </c>
      <c r="C16" s="27">
        <v>1235550234</v>
      </c>
      <c r="D16" s="52"/>
      <c r="E16" s="26" t="s">
        <v>12</v>
      </c>
      <c r="F16" s="27">
        <v>1235550234</v>
      </c>
    </row>
    <row r="17" spans="1:6" ht="18" customHeight="1" x14ac:dyDescent="0.2"/>
    <row r="18" spans="1:6" ht="18" customHeight="1" x14ac:dyDescent="0.2">
      <c r="A18" s="5">
        <f ca="1">TravelEntry</f>
        <v>13</v>
      </c>
      <c r="B18" s="22" t="str">
        <f ca="1">IF(A18&lt;&gt;TravelCount,"Missing Important details","Important details complete")</f>
        <v>Missing Important details</v>
      </c>
    </row>
    <row r="24" spans="1:6" x14ac:dyDescent="0.2">
      <c r="B24" s="63"/>
      <c r="C24" s="63"/>
      <c r="D24" s="63"/>
      <c r="E24" s="63"/>
      <c r="F24" s="63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TravelCount</xm:f>
              </x14:cfvo>
              <x14:cfvo type="formula">
                <xm:f>TravelCount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>
      <selection activeCell="C4" sqref="C4"/>
    </sheetView>
  </sheetViews>
  <sheetFormatPr defaultRowHeight="12.75" x14ac:dyDescent="0.2"/>
  <cols>
    <col min="1" max="1" width="6.42578125" style="1" customWidth="1"/>
    <col min="2" max="2" width="25.140625" style="1" customWidth="1"/>
    <col min="3" max="3" width="34.42578125" style="1" customWidth="1"/>
    <col min="4" max="4" width="3.85546875" style="1" customWidth="1"/>
    <col min="5" max="5" width="2.42578125" style="1" customWidth="1"/>
    <col min="6" max="6" width="25.140625" style="1" customWidth="1"/>
    <col min="7" max="7" width="47.7109375" style="1" customWidth="1"/>
    <col min="8" max="8" width="5.7109375" style="1" customWidth="1"/>
    <col min="9" max="16384" width="9.140625" style="1"/>
  </cols>
  <sheetData>
    <row r="1" spans="1:7" ht="133.5" customHeight="1" x14ac:dyDescent="0.35">
      <c r="A1" s="13"/>
      <c r="B1" s="13"/>
      <c r="C1" s="13"/>
    </row>
    <row r="2" spans="1:7" s="2" customFormat="1" x14ac:dyDescent="0.2">
      <c r="C2" s="3"/>
    </row>
    <row r="3" spans="1:7" ht="36" customHeight="1" x14ac:dyDescent="0.2">
      <c r="B3" s="16" t="s">
        <v>31</v>
      </c>
      <c r="C3" s="16"/>
      <c r="F3" s="16" t="s">
        <v>46</v>
      </c>
      <c r="G3" s="16"/>
    </row>
    <row r="4" spans="1:7" ht="18" customHeight="1" x14ac:dyDescent="0.2">
      <c r="A4" s="52" t="str">
        <f t="shared" ref="A4:A10" ca="1" si="0">IF(C4="",1,"")</f>
        <v/>
      </c>
      <c r="B4" s="28" t="s">
        <v>19</v>
      </c>
      <c r="C4" s="29">
        <f ca="1">TODAY()+45</f>
        <v>42875</v>
      </c>
      <c r="E4" s="10"/>
      <c r="F4" s="40" t="s">
        <v>26</v>
      </c>
      <c r="G4" s="41" t="s">
        <v>30</v>
      </c>
    </row>
    <row r="5" spans="1:7" ht="18" customHeight="1" x14ac:dyDescent="0.2">
      <c r="A5" s="52" t="str">
        <f t="shared" si="0"/>
        <v/>
      </c>
      <c r="B5" s="23" t="s">
        <v>20</v>
      </c>
      <c r="C5" s="24" t="s">
        <v>47</v>
      </c>
      <c r="E5" s="52">
        <f>IF(AND($G$4&lt;&gt;"",G5=""),1,"")</f>
        <v>1</v>
      </c>
      <c r="F5" s="35" t="s">
        <v>27</v>
      </c>
      <c r="G5" s="36"/>
    </row>
    <row r="6" spans="1:7" ht="18" customHeight="1" x14ac:dyDescent="0.2">
      <c r="A6" s="52" t="str">
        <f t="shared" si="0"/>
        <v/>
      </c>
      <c r="B6" s="23" t="s">
        <v>21</v>
      </c>
      <c r="C6" s="24" t="s">
        <v>49</v>
      </c>
      <c r="E6" s="52">
        <f>IF(AND($G$4&lt;&gt;"",G6=""),1,"")</f>
        <v>1</v>
      </c>
      <c r="F6" s="23" t="s">
        <v>19</v>
      </c>
      <c r="G6" s="37"/>
    </row>
    <row r="7" spans="1:7" ht="18" customHeight="1" x14ac:dyDescent="0.2">
      <c r="A7" s="52" t="str">
        <f t="shared" si="0"/>
        <v/>
      </c>
      <c r="B7" s="23" t="s">
        <v>22</v>
      </c>
      <c r="C7" s="32" t="s">
        <v>16</v>
      </c>
      <c r="E7" s="52">
        <f>IF(AND($G$4&lt;&gt;"",G7=""),1,"")</f>
        <v>1</v>
      </c>
      <c r="F7" s="38" t="s">
        <v>25</v>
      </c>
      <c r="G7" s="39"/>
    </row>
    <row r="8" spans="1:7" ht="18" customHeight="1" x14ac:dyDescent="0.2">
      <c r="A8" s="52" t="str">
        <f t="shared" ca="1" si="0"/>
        <v/>
      </c>
      <c r="B8" s="23" t="s">
        <v>23</v>
      </c>
      <c r="C8" s="33">
        <f ca="1">TODAY()+45.5</f>
        <v>42875.5</v>
      </c>
      <c r="E8" s="53"/>
      <c r="F8" s="40" t="s">
        <v>28</v>
      </c>
      <c r="G8" s="41" t="s">
        <v>56</v>
      </c>
    </row>
    <row r="9" spans="1:7" ht="18" customHeight="1" x14ac:dyDescent="0.2">
      <c r="A9" s="52" t="str">
        <f t="shared" ca="1" si="0"/>
        <v/>
      </c>
      <c r="B9" s="23" t="s">
        <v>24</v>
      </c>
      <c r="C9" s="33">
        <f ca="1">TODAY()+50.5</f>
        <v>42880.5</v>
      </c>
      <c r="E9" s="52">
        <f>IF(AND($G$8&lt;&gt;"",G9=""),1,"")</f>
        <v>1</v>
      </c>
      <c r="F9" s="35" t="s">
        <v>27</v>
      </c>
      <c r="G9" s="36"/>
    </row>
    <row r="10" spans="1:7" ht="18" customHeight="1" x14ac:dyDescent="0.2">
      <c r="A10" s="52" t="str">
        <f t="shared" si="0"/>
        <v/>
      </c>
      <c r="B10" s="26" t="s">
        <v>25</v>
      </c>
      <c r="C10" s="34" t="s">
        <v>50</v>
      </c>
      <c r="E10" s="52">
        <f>IF(AND($G$8&lt;&gt;"",G10=""),1,"")</f>
        <v>1</v>
      </c>
      <c r="F10" s="23" t="s">
        <v>19</v>
      </c>
      <c r="G10" s="37"/>
    </row>
    <row r="11" spans="1:7" ht="18" customHeight="1" x14ac:dyDescent="0.2">
      <c r="E11" s="52">
        <f>IF(AND($G$8&lt;&gt;"",G11=""),1,"")</f>
        <v>1</v>
      </c>
      <c r="F11" s="38" t="s">
        <v>25</v>
      </c>
      <c r="G11" s="39"/>
    </row>
    <row r="12" spans="1:7" ht="18" customHeight="1" x14ac:dyDescent="0.2">
      <c r="A12" s="5">
        <f ca="1">HotelEntry</f>
        <v>7</v>
      </c>
      <c r="B12" s="22" t="str">
        <f ca="1">IF(A12&lt;&gt;HotelCount,"Missing important details","Important details complete")</f>
        <v>Missing important details</v>
      </c>
      <c r="E12" s="42"/>
      <c r="F12" s="40" t="s">
        <v>29</v>
      </c>
      <c r="G12" s="41"/>
    </row>
    <row r="13" spans="1:7" ht="18" customHeight="1" x14ac:dyDescent="0.2">
      <c r="E13" s="52" t="str">
        <f>IF(AND($G$12&lt;&gt;"",G13=""),1,"")</f>
        <v/>
      </c>
      <c r="F13" s="35" t="s">
        <v>27</v>
      </c>
      <c r="G13" s="36"/>
    </row>
    <row r="14" spans="1:7" ht="18" customHeight="1" x14ac:dyDescent="0.2">
      <c r="E14" s="52" t="str">
        <f>IF(AND($G$12&lt;&gt;"",G14=""),1,"")</f>
        <v/>
      </c>
      <c r="F14" s="23" t="s">
        <v>19</v>
      </c>
      <c r="G14" s="37"/>
    </row>
    <row r="15" spans="1:7" ht="18" customHeight="1" x14ac:dyDescent="0.2">
      <c r="E15" s="52" t="str">
        <f>IF(AND($G$12&lt;&gt;"",G15=""),1,"")</f>
        <v/>
      </c>
      <c r="F15" s="26" t="s">
        <v>25</v>
      </c>
      <c r="G15" s="34"/>
    </row>
    <row r="18" spans="1:7" x14ac:dyDescent="0.2">
      <c r="A18" s="2"/>
    </row>
    <row r="19" spans="1:7" x14ac:dyDescent="0.2">
      <c r="C19" s="14"/>
    </row>
    <row r="20" spans="1:7" x14ac:dyDescent="0.2">
      <c r="C20" s="15"/>
    </row>
    <row r="21" spans="1:7" x14ac:dyDescent="0.2">
      <c r="C21" s="15"/>
    </row>
    <row r="22" spans="1:7" x14ac:dyDescent="0.2">
      <c r="B22" s="63"/>
      <c r="C22" s="63"/>
      <c r="D22" s="63"/>
      <c r="E22" s="63"/>
      <c r="F22" s="63"/>
      <c r="G22" s="63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HotelCount</xm:f>
              </x14:cfvo>
              <x14:cfvo type="formula">
                <xm:f>HotelCount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>
      <selection activeCell="C28" sqref="C28"/>
    </sheetView>
  </sheetViews>
  <sheetFormatPr defaultRowHeight="12.75" x14ac:dyDescent="0.2"/>
  <cols>
    <col min="1" max="1" width="13.7109375" style="1" customWidth="1"/>
    <col min="2" max="2" width="6.28515625" style="1" customWidth="1"/>
    <col min="3" max="3" width="23" style="1" customWidth="1"/>
    <col min="4" max="4" width="61.7109375" style="1" customWidth="1"/>
    <col min="5" max="5" width="13.7109375" style="1" customWidth="1"/>
    <col min="6" max="6" width="6.28515625" style="1" customWidth="1"/>
    <col min="7" max="16384" width="9.140625" style="1"/>
  </cols>
  <sheetData>
    <row r="1" spans="2:4" ht="157.5" customHeight="1" x14ac:dyDescent="0.35">
      <c r="B1" s="13"/>
      <c r="C1" s="13"/>
      <c r="D1" s="13"/>
    </row>
    <row r="2" spans="2:4" customFormat="1" x14ac:dyDescent="0.2">
      <c r="B2" s="1"/>
      <c r="C2" s="1"/>
    </row>
    <row r="3" spans="2:4" ht="36" customHeight="1" x14ac:dyDescent="0.2">
      <c r="C3" s="7" t="s">
        <v>32</v>
      </c>
      <c r="D3" s="7"/>
    </row>
    <row r="4" spans="2:4" customFormat="1" ht="18" customHeight="1" x14ac:dyDescent="0.2">
      <c r="C4" s="40" t="s">
        <v>61</v>
      </c>
      <c r="D4" s="49" t="s">
        <v>62</v>
      </c>
    </row>
    <row r="5" spans="2:4" ht="18" customHeight="1" x14ac:dyDescent="0.2">
      <c r="B5" s="54" t="str">
        <f t="shared" ref="B5:B11" ca="1" si="0">IF(AND($D$4="Yes",D5=""),1,"")</f>
        <v/>
      </c>
      <c r="C5" s="35" t="s">
        <v>19</v>
      </c>
      <c r="D5" s="51">
        <f ca="1">TODAY()+45</f>
        <v>42875</v>
      </c>
    </row>
    <row r="6" spans="2:4" ht="18" customHeight="1" x14ac:dyDescent="0.2">
      <c r="B6" s="54">
        <f t="shared" si="0"/>
        <v>1</v>
      </c>
      <c r="C6" s="23" t="s">
        <v>33</v>
      </c>
      <c r="D6" s="24"/>
    </row>
    <row r="7" spans="2:4" ht="18" customHeight="1" x14ac:dyDescent="0.2">
      <c r="B7" s="54">
        <f t="shared" si="0"/>
        <v>1</v>
      </c>
      <c r="C7" s="23" t="s">
        <v>34</v>
      </c>
      <c r="D7" s="33"/>
    </row>
    <row r="8" spans="2:4" ht="18" customHeight="1" x14ac:dyDescent="0.2">
      <c r="B8" s="54">
        <f t="shared" si="0"/>
        <v>1</v>
      </c>
      <c r="C8" s="23" t="s">
        <v>35</v>
      </c>
      <c r="D8" s="33"/>
    </row>
    <row r="9" spans="2:4" ht="18" customHeight="1" x14ac:dyDescent="0.2">
      <c r="B9" s="54">
        <f t="shared" si="0"/>
        <v>1</v>
      </c>
      <c r="C9" s="23" t="s">
        <v>25</v>
      </c>
      <c r="D9" s="24"/>
    </row>
    <row r="10" spans="2:4" ht="18" customHeight="1" x14ac:dyDescent="0.2">
      <c r="B10" s="54" t="str">
        <f t="shared" si="0"/>
        <v/>
      </c>
      <c r="C10" s="23" t="s">
        <v>36</v>
      </c>
      <c r="D10" s="24" t="s">
        <v>48</v>
      </c>
    </row>
    <row r="11" spans="2:4" ht="18" customHeight="1" x14ac:dyDescent="0.2">
      <c r="B11" s="54">
        <f t="shared" si="0"/>
        <v>1</v>
      </c>
      <c r="C11" s="26" t="s">
        <v>37</v>
      </c>
      <c r="D11" s="27"/>
    </row>
    <row r="12" spans="2:4" ht="18" customHeight="1" x14ac:dyDescent="0.2"/>
    <row r="13" spans="2:4" ht="18" customHeight="1" x14ac:dyDescent="0.25">
      <c r="B13" s="5">
        <f ca="1">CarRentalEntry</f>
        <v>2</v>
      </c>
      <c r="C13" s="50" t="str">
        <f ca="1">IF(B13&lt;&gt;CarRentalCount,"Missing important details","Important details complete")</f>
        <v>Missing important details</v>
      </c>
    </row>
    <row r="19" spans="1:5" x14ac:dyDescent="0.2">
      <c r="A19" s="63"/>
      <c r="B19" s="63"/>
      <c r="C19" s="63"/>
      <c r="D19" s="63"/>
      <c r="E19" s="63"/>
    </row>
  </sheetData>
  <mergeCells count="1">
    <mergeCell ref="A19:E19"/>
  </mergeCells>
  <dataValidations disablePrompts="1" count="1">
    <dataValidation type="list" allowBlank="1" showInputMessage="1" showErrorMessage="1" sqref="D4">
      <formula1>"Yes,No"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CarRentalCount</xm:f>
              </x14:cfvo>
              <x14:cfvo type="formula">
                <xm:f>CarRentalCount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>
      <selection activeCell="C4" sqref="C4"/>
    </sheetView>
  </sheetViews>
  <sheetFormatPr defaultRowHeight="12.75" x14ac:dyDescent="0.2"/>
  <cols>
    <col min="1" max="1" width="9.140625" style="1" customWidth="1"/>
    <col min="2" max="2" width="23" style="1" customWidth="1"/>
    <col min="3" max="3" width="43.7109375" style="1" customWidth="1"/>
    <col min="4" max="4" width="3.5703125" style="1" customWidth="1"/>
    <col min="5" max="5" width="2.5703125" style="1" customWidth="1"/>
    <col min="6" max="6" width="27.140625" style="1" customWidth="1"/>
    <col min="7" max="7" width="28.85546875" style="1" customWidth="1"/>
    <col min="8" max="16384" width="9.140625" style="1"/>
  </cols>
  <sheetData>
    <row r="1" spans="1:7" ht="167.25" customHeight="1" x14ac:dyDescent="0.35">
      <c r="A1" s="13"/>
      <c r="B1" s="13"/>
      <c r="C1" s="13"/>
    </row>
    <row r="2" spans="1:7" customFormat="1" x14ac:dyDescent="0.2">
      <c r="A2" s="1"/>
      <c r="B2" s="1"/>
    </row>
    <row r="3" spans="1:7" ht="36" customHeight="1" x14ac:dyDescent="0.2">
      <c r="B3" s="7" t="s">
        <v>43</v>
      </c>
      <c r="C3" s="7"/>
      <c r="F3" s="7" t="s">
        <v>44</v>
      </c>
      <c r="G3" s="7"/>
    </row>
    <row r="4" spans="1:7" ht="18" customHeight="1" x14ac:dyDescent="0.2">
      <c r="A4" s="54" t="str">
        <f t="shared" ref="A4:A9" si="0">IF(C4="",1,"")</f>
        <v/>
      </c>
      <c r="B4" s="28" t="s">
        <v>38</v>
      </c>
      <c r="C4" s="29" t="s">
        <v>51</v>
      </c>
      <c r="E4" s="74">
        <f>IF(G4="",1,"")</f>
        <v>1</v>
      </c>
      <c r="F4" s="75" t="s">
        <v>45</v>
      </c>
      <c r="G4" s="73"/>
    </row>
    <row r="5" spans="1:7" ht="18" customHeight="1" x14ac:dyDescent="0.2">
      <c r="A5" s="54" t="str">
        <f t="shared" si="0"/>
        <v/>
      </c>
      <c r="B5" s="43" t="s">
        <v>39</v>
      </c>
      <c r="C5" s="44">
        <v>1235550567</v>
      </c>
      <c r="E5" s="74"/>
      <c r="F5" s="76"/>
      <c r="G5" s="72"/>
    </row>
    <row r="6" spans="1:7" ht="18" customHeight="1" x14ac:dyDescent="0.2">
      <c r="A6" s="54" t="str">
        <f t="shared" si="0"/>
        <v/>
      </c>
      <c r="B6" s="43" t="s">
        <v>40</v>
      </c>
      <c r="C6" s="45">
        <v>5</v>
      </c>
      <c r="E6" s="74">
        <f>IF(G6="",1,"")</f>
        <v>1</v>
      </c>
      <c r="F6" s="76" t="s">
        <v>45</v>
      </c>
      <c r="G6" s="71"/>
    </row>
    <row r="7" spans="1:7" ht="18" customHeight="1" x14ac:dyDescent="0.2">
      <c r="A7" s="54" t="str">
        <f t="shared" si="0"/>
        <v/>
      </c>
      <c r="B7" s="43" t="s">
        <v>25</v>
      </c>
      <c r="C7" s="45">
        <v>5</v>
      </c>
      <c r="E7" s="74"/>
      <c r="F7" s="76"/>
      <c r="G7" s="72"/>
    </row>
    <row r="8" spans="1:7" ht="18" customHeight="1" x14ac:dyDescent="0.2">
      <c r="A8" s="54" t="str">
        <f t="shared" ca="1" si="0"/>
        <v/>
      </c>
      <c r="B8" s="43" t="s">
        <v>41</v>
      </c>
      <c r="C8" s="46">
        <f ca="1">TODAY()</f>
        <v>42830</v>
      </c>
      <c r="E8" s="11"/>
      <c r="F8" s="76" t="s">
        <v>45</v>
      </c>
      <c r="G8" s="69"/>
    </row>
    <row r="9" spans="1:7" ht="18" customHeight="1" x14ac:dyDescent="0.25">
      <c r="A9" s="54">
        <f t="shared" si="0"/>
        <v>1</v>
      </c>
      <c r="B9" s="47" t="s">
        <v>42</v>
      </c>
      <c r="C9" s="31"/>
      <c r="E9" s="12"/>
      <c r="F9" s="77"/>
      <c r="G9" s="70"/>
    </row>
    <row r="10" spans="1:7" ht="18" customHeight="1" x14ac:dyDescent="0.2"/>
    <row r="11" spans="1:7" ht="18" customHeight="1" x14ac:dyDescent="0.25">
      <c r="A11" s="5">
        <f ca="1">EmergencyEntry</f>
        <v>5</v>
      </c>
      <c r="B11" s="50" t="str">
        <f ca="1">IF(A11&lt;&gt;EmergencyCount,"Missing important details","Important details complete")</f>
        <v>Missing important details</v>
      </c>
    </row>
    <row r="17" spans="2:7" x14ac:dyDescent="0.2">
      <c r="B17" s="63"/>
      <c r="C17" s="63"/>
      <c r="D17" s="63"/>
      <c r="E17" s="63"/>
      <c r="F17" s="63"/>
      <c r="G17" s="63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EmergencyCount</xm:f>
              </x14:cfvo>
              <x14:cfvo type="formula">
                <xm:f>EmergencyCount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4873beb7-5857-4685-be1f-d57550cc96cc" xsi:nil="true"/>
    <ApprovalStatus xmlns="4873beb7-5857-4685-be1f-d57550cc96cc">InProgress</ApprovalStatus>
    <MarketSpecific xmlns="4873beb7-5857-4685-be1f-d57550cc96cc">false</MarketSpecific>
    <LocComments xmlns="4873beb7-5857-4685-be1f-d57550cc96cc" xsi:nil="true"/>
    <ThumbnailAssetId xmlns="4873beb7-5857-4685-be1f-d57550cc96cc" xsi:nil="true"/>
    <PrimaryImageGen xmlns="4873beb7-5857-4685-be1f-d57550cc96cc">false</PrimaryImageGen>
    <LegacyData xmlns="4873beb7-5857-4685-be1f-d57550cc96cc" xsi:nil="true"/>
    <LocRecommendedHandoff xmlns="4873beb7-5857-4685-be1f-d57550cc96cc" xsi:nil="true"/>
    <BusinessGroup xmlns="4873beb7-5857-4685-be1f-d57550cc96cc" xsi:nil="true"/>
    <BlockPublish xmlns="4873beb7-5857-4685-be1f-d57550cc96cc">false</BlockPublish>
    <TPFriendlyName xmlns="4873beb7-5857-4685-be1f-d57550cc96cc" xsi:nil="true"/>
    <NumericId xmlns="4873beb7-5857-4685-be1f-d57550cc96cc" xsi:nil="true"/>
    <APEditor xmlns="4873beb7-5857-4685-be1f-d57550cc96cc">
      <UserInfo>
        <DisplayName/>
        <AccountId xsi:nil="true"/>
        <AccountType/>
      </UserInfo>
    </APEditor>
    <SourceTitle xmlns="4873beb7-5857-4685-be1f-d57550cc96cc" xsi:nil="true"/>
    <OpenTemplate xmlns="4873beb7-5857-4685-be1f-d57550cc96cc">true</OpenTemplate>
    <UALocComments xmlns="4873beb7-5857-4685-be1f-d57550cc96cc" xsi:nil="true"/>
    <ParentAssetId xmlns="4873beb7-5857-4685-be1f-d57550cc96cc" xsi:nil="true"/>
    <IntlLangReviewDate xmlns="4873beb7-5857-4685-be1f-d57550cc96cc" xsi:nil="true"/>
    <FeatureTagsTaxHTField0 xmlns="4873beb7-5857-4685-be1f-d57550cc96cc">
      <Terms xmlns="http://schemas.microsoft.com/office/infopath/2007/PartnerControls"/>
    </FeatureTagsTaxHTField0>
    <PublishStatusLookup xmlns="4873beb7-5857-4685-be1f-d57550cc96cc">
      <Value>1616307</Value>
    </PublishStatusLookup>
    <Providers xmlns="4873beb7-5857-4685-be1f-d57550cc96cc" xsi:nil="true"/>
    <MachineTranslated xmlns="4873beb7-5857-4685-be1f-d57550cc96cc">false</MachineTranslated>
    <OriginalSourceMarket xmlns="4873beb7-5857-4685-be1f-d57550cc96cc" xsi:nil="true"/>
    <APDescription xmlns="4873beb7-5857-4685-be1f-d57550cc96cc" xsi:nil="true"/>
    <ClipArtFilename xmlns="4873beb7-5857-4685-be1f-d57550cc96cc" xsi:nil="true"/>
    <ContentItem xmlns="4873beb7-5857-4685-be1f-d57550cc96cc" xsi:nil="true"/>
    <TPInstallLocation xmlns="4873beb7-5857-4685-be1f-d57550cc96cc" xsi:nil="true"/>
    <PublishTargets xmlns="4873beb7-5857-4685-be1f-d57550cc96cc">OfficeOnlineVNext</PublishTargets>
    <TimesCloned xmlns="4873beb7-5857-4685-be1f-d57550cc96cc" xsi:nil="true"/>
    <AssetStart xmlns="4873beb7-5857-4685-be1f-d57550cc96cc">2012-08-31T01:17:00+00:00</AssetStart>
    <Provider xmlns="4873beb7-5857-4685-be1f-d57550cc96cc" xsi:nil="true"/>
    <AcquiredFrom xmlns="4873beb7-5857-4685-be1f-d57550cc96cc">Internal MS</AcquiredFrom>
    <FriendlyTitle xmlns="4873beb7-5857-4685-be1f-d57550cc96cc" xsi:nil="true"/>
    <LastHandOff xmlns="4873beb7-5857-4685-be1f-d57550cc96cc" xsi:nil="true"/>
    <TPClientViewer xmlns="4873beb7-5857-4685-be1f-d57550cc96cc" xsi:nil="true"/>
    <UACurrentWords xmlns="4873beb7-5857-4685-be1f-d57550cc96cc" xsi:nil="true"/>
    <ArtSampleDocs xmlns="4873beb7-5857-4685-be1f-d57550cc96cc" xsi:nil="true"/>
    <UALocRecommendation xmlns="4873beb7-5857-4685-be1f-d57550cc96cc">Localize</UALocRecommendation>
    <Manager xmlns="4873beb7-5857-4685-be1f-d57550cc96cc" xsi:nil="true"/>
    <ShowIn xmlns="4873beb7-5857-4685-be1f-d57550cc96cc">Show everywhere</ShowIn>
    <UANotes xmlns="4873beb7-5857-4685-be1f-d57550cc96cc" xsi:nil="true"/>
    <TemplateStatus xmlns="4873beb7-5857-4685-be1f-d57550cc96cc">Complete</TemplateStatus>
    <InternalTagsTaxHTField0 xmlns="4873beb7-5857-4685-be1f-d57550cc96cc">
      <Terms xmlns="http://schemas.microsoft.com/office/infopath/2007/PartnerControls"/>
    </InternalTagsTaxHTField0>
    <CSXHash xmlns="4873beb7-5857-4685-be1f-d57550cc96cc" xsi:nil="true"/>
    <Downloads xmlns="4873beb7-5857-4685-be1f-d57550cc96cc">0</Downloads>
    <VoteCount xmlns="4873beb7-5857-4685-be1f-d57550cc96cc" xsi:nil="true"/>
    <OOCacheId xmlns="4873beb7-5857-4685-be1f-d57550cc96cc" xsi:nil="true"/>
    <IsDeleted xmlns="4873beb7-5857-4685-be1f-d57550cc96cc">false</IsDeleted>
    <AssetExpire xmlns="4873beb7-5857-4685-be1f-d57550cc96cc">2029-01-01T08:00:00+00:00</AssetExpire>
    <DSATActionTaken xmlns="4873beb7-5857-4685-be1f-d57550cc96cc" xsi:nil="true"/>
    <CSXSubmissionMarket xmlns="4873beb7-5857-4685-be1f-d57550cc96cc" xsi:nil="true"/>
    <TPExecutable xmlns="4873beb7-5857-4685-be1f-d57550cc96cc" xsi:nil="true"/>
    <SubmitterId xmlns="4873beb7-5857-4685-be1f-d57550cc96cc" xsi:nil="true"/>
    <EditorialTags xmlns="4873beb7-5857-4685-be1f-d57550cc96cc" xsi:nil="true"/>
    <AssetType xmlns="4873beb7-5857-4685-be1f-d57550cc96cc">TP</AssetType>
    <BugNumber xmlns="4873beb7-5857-4685-be1f-d57550cc96cc" xsi:nil="true"/>
    <CSXSubmissionDate xmlns="4873beb7-5857-4685-be1f-d57550cc96cc" xsi:nil="true"/>
    <CSXUpdate xmlns="4873beb7-5857-4685-be1f-d57550cc96cc">false</CSXUpdate>
    <ApprovalLog xmlns="4873beb7-5857-4685-be1f-d57550cc96cc" xsi:nil="true"/>
    <Milestone xmlns="4873beb7-5857-4685-be1f-d57550cc96cc" xsi:nil="true"/>
    <RecommendationsModifier xmlns="4873beb7-5857-4685-be1f-d57550cc96cc" xsi:nil="true"/>
    <OriginAsset xmlns="4873beb7-5857-4685-be1f-d57550cc96cc" xsi:nil="true"/>
    <TPComponent xmlns="4873beb7-5857-4685-be1f-d57550cc96cc" xsi:nil="true"/>
    <AssetId xmlns="4873beb7-5857-4685-be1f-d57550cc96cc">TP103428844</AssetId>
    <IntlLocPriority xmlns="4873beb7-5857-4685-be1f-d57550cc96cc" xsi:nil="true"/>
    <PolicheckWords xmlns="4873beb7-5857-4685-be1f-d57550cc96cc" xsi:nil="true"/>
    <TPLaunchHelpLink xmlns="4873beb7-5857-4685-be1f-d57550cc96cc" xsi:nil="true"/>
    <TPApplication xmlns="4873beb7-5857-4685-be1f-d57550cc96cc" xsi:nil="true"/>
    <CrawlForDependencies xmlns="4873beb7-5857-4685-be1f-d57550cc96cc">false</CrawlForDependencies>
    <HandoffToMSDN xmlns="4873beb7-5857-4685-be1f-d57550cc96cc" xsi:nil="true"/>
    <PlannedPubDate xmlns="4873beb7-5857-4685-be1f-d57550cc96cc" xsi:nil="true"/>
    <IntlLangReviewer xmlns="4873beb7-5857-4685-be1f-d57550cc96cc" xsi:nil="true"/>
    <TrustLevel xmlns="4873beb7-5857-4685-be1f-d57550cc96cc">1 Microsoft Managed Content</TrustLevel>
    <LocLastLocAttemptVersionLookup xmlns="4873beb7-5857-4685-be1f-d57550cc96cc">854920</LocLastLocAttemptVersionLookup>
    <IsSearchable xmlns="4873beb7-5857-4685-be1f-d57550cc96cc">true</IsSearchable>
    <TemplateTemplateType xmlns="4873beb7-5857-4685-be1f-d57550cc96cc">Excel Spreadsheet Template</TemplateTemplateType>
    <CampaignTagsTaxHTField0 xmlns="4873beb7-5857-4685-be1f-d57550cc96cc">
      <Terms xmlns="http://schemas.microsoft.com/office/infopath/2007/PartnerControls"/>
    </CampaignTagsTaxHTField0>
    <TPNamespace xmlns="4873beb7-5857-4685-be1f-d57550cc96cc" xsi:nil="true"/>
    <TaxCatchAll xmlns="4873beb7-5857-4685-be1f-d57550cc96cc"/>
    <Markets xmlns="4873beb7-5857-4685-be1f-d57550cc96cc"/>
    <UAProjectedTotalWords xmlns="4873beb7-5857-4685-be1f-d57550cc96cc" xsi:nil="true"/>
    <LocMarketGroupTiers2 xmlns="4873beb7-5857-4685-be1f-d57550cc96cc" xsi:nil="true"/>
    <IntlLangReview xmlns="4873beb7-5857-4685-be1f-d57550cc96cc">false</IntlLangReview>
    <OutputCachingOn xmlns="4873beb7-5857-4685-be1f-d57550cc96cc">false</OutputCachingOn>
    <AverageRating xmlns="4873beb7-5857-4685-be1f-d57550cc96cc" xsi:nil="true"/>
    <APAuthor xmlns="4873beb7-5857-4685-be1f-d57550cc96cc">
      <UserInfo>
        <DisplayName>REDMOND\matthos</DisplayName>
        <AccountId>59</AccountId>
        <AccountType/>
      </UserInfo>
    </APAuthor>
    <LocManualTestRequired xmlns="4873beb7-5857-4685-be1f-d57550cc96cc">false</LocManualTestRequired>
    <TPCommandLine xmlns="4873beb7-5857-4685-be1f-d57550cc96cc" xsi:nil="true"/>
    <TPAppVersion xmlns="4873beb7-5857-4685-be1f-d57550cc96cc" xsi:nil="true"/>
    <EditorialStatus xmlns="4873beb7-5857-4685-be1f-d57550cc96cc">Complete</EditorialStatus>
    <LastModifiedDateTime xmlns="4873beb7-5857-4685-be1f-d57550cc96cc" xsi:nil="true"/>
    <ScenarioTagsTaxHTField0 xmlns="4873beb7-5857-4685-be1f-d57550cc96cc">
      <Terms xmlns="http://schemas.microsoft.com/office/infopath/2007/PartnerControls"/>
    </ScenarioTagsTaxHTField0>
    <OriginalRelease xmlns="4873beb7-5857-4685-be1f-d57550cc96cc">15</OriginalRelease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06F54A-0F92-47D4-8CF7-A808763BB905}">
  <ds:schemaRefs>
    <ds:schemaRef ds:uri="http://purl.org/dc/elements/1.1/"/>
    <ds:schemaRef ds:uri="http://schemas.microsoft.com/office/2006/metadata/properties"/>
    <ds:schemaRef ds:uri="http://www.w3.org/XML/1998/namespace"/>
    <ds:schemaRef ds:uri="4873beb7-5857-4685-be1f-d57550cc96cc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0D00ED5-69BE-421D-AA62-F4BB5DD42BA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A4538F2-6191-408F-A4C8-EC52E15351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Home</vt:lpstr>
      <vt:lpstr>Personal Details</vt:lpstr>
      <vt:lpstr>Travel Details</vt:lpstr>
      <vt:lpstr>Hotel and Activities</vt:lpstr>
      <vt:lpstr>Car Rental</vt:lpstr>
      <vt:lpstr>Emergency Details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Devang</dc:creator>
  <cp:lastModifiedBy>Devang</cp:lastModifiedBy>
  <dcterms:created xsi:type="dcterms:W3CDTF">2012-08-28T23:08:51Z</dcterms:created>
  <dcterms:modified xsi:type="dcterms:W3CDTF">2017-04-05T18:29:42Z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ternalTags">
    <vt:lpwstr/>
  </property>
  <property fmtid="{D5CDD505-2E9C-101B-9397-08002B2CF9AE}" pid="3" name="ContentTypeId">
    <vt:lpwstr>0x0101006EDDDB5EE6D98C44930B742096920B300400F5B6D36B3EF94B4E9A635CDF2A18F5B8</vt:lpwstr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