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6380" windowHeight="8190" tabRatio="196" activeTab="0"/>
  </bookViews>
  <sheets>
    <sheet name="Diffraction Grating" sheetId="1" r:id="rId1"/>
  </sheets>
  <definedNames>
    <definedName name="alpha">#REF!</definedName>
    <definedName name="alphar">#REF!</definedName>
    <definedName name="d">#REF!</definedName>
    <definedName name="lambda">#REF!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<sst xmlns="http://schemas.openxmlformats.org/spreadsheetml/2006/main" count="35" uniqueCount="32">
  <si>
    <t>with white light incident</t>
  </si>
  <si>
    <t>Diffraction</t>
  </si>
  <si>
    <t>Ruling density</t>
  </si>
  <si>
    <t>Groove spacing</t>
  </si>
  <si>
    <t>Incidence angle</t>
  </si>
  <si>
    <t>Order</t>
  </si>
  <si>
    <t>lines/mm</t>
  </si>
  <si>
    <t>d, nm</t>
  </si>
  <si>
    <t>alpha, degrees</t>
  </si>
  <si>
    <t>Ruling density,100 – 4800 lines/mm</t>
  </si>
  <si>
    <t>Incidence angle, 0 - 90 degrees</t>
  </si>
  <si>
    <t>radius</t>
  </si>
  <si>
    <t>alphar (rad)</t>
  </si>
  <si>
    <t>x</t>
  </si>
  <si>
    <t>y</t>
  </si>
  <si>
    <t xml:space="preserve"> </t>
  </si>
  <si>
    <t>Color</t>
  </si>
  <si>
    <t>Wavelength</t>
  </si>
  <si>
    <t>blue</t>
  </si>
  <si>
    <t>red</t>
  </si>
  <si>
    <t>yellow</t>
  </si>
  <si>
    <t>green</t>
  </si>
  <si>
    <t>Yellow-green</t>
  </si>
  <si>
    <t>blue-green</t>
  </si>
  <si>
    <t>orange</t>
  </si>
  <si>
    <t>Ultra-violet</t>
  </si>
  <si>
    <t>zero order</t>
  </si>
  <si>
    <t>Zero order (light gray)</t>
  </si>
  <si>
    <t>incident beam</t>
  </si>
  <si>
    <t>Incident beam (white)</t>
  </si>
  <si>
    <t>dark red (near IR)</t>
  </si>
  <si>
    <t>Animated Diffraction - Fixed Grating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</si>
</sst>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12"/>
      <color indexed="12"/>
      <name val="Calibri Light"/>
      <family val="2"/>
    </font>
    <font>
      <b/>
      <sz val="12"/>
      <name val="Calibri Light"/>
      <family val="2"/>
    </font>
    <font>
      <b/>
      <sz val="20"/>
      <color rgb="FFFFFF00"/>
      <name val="Eras Medium ITC"/>
      <family val="2"/>
    </font>
    <font>
      <b/>
      <sz val="10"/>
      <color rgb="FFFFC000"/>
      <name val="Corbel"/>
      <family val="2"/>
    </font>
    <font>
      <b/>
      <sz val="12"/>
      <color rgb="FFFFC000"/>
      <name val="Corbel"/>
      <family val="2"/>
    </font>
    <font>
      <sz val="10"/>
      <color rgb="FF000000"/>
      <name val="Arial"/>
      <family val="2"/>
    </font>
    <font>
      <b/>
      <sz val="8"/>
      <color theme="0"/>
      <name val="Arial"/>
      <family val="2"/>
    </font>
    <font>
      <b/>
      <sz val="8.5"/>
      <color rgb="FFFFFFFF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/>
      <bottom style="medium">
        <color theme="6" tint="0.599960029125213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2" fontId="0" fillId="0" borderId="0" xfId="0" applyNumberFormat="1" applyProtection="1"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3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4" fillId="2" borderId="3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/>
    <xf numFmtId="49" fontId="3" fillId="2" borderId="0" xfId="0" applyNumberFormat="1" applyFont="1" applyFill="1" applyAlignment="1" applyProtection="1">
      <alignment horizontal="center"/>
      <protection locked="0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" fontId="5" fillId="2" borderId="7" xfId="0" applyNumberFormat="1" applyFont="1" applyFill="1" applyBorder="1" applyAlignment="1" applyProtection="1">
      <alignment horizontal="center"/>
      <protection locked="0"/>
    </xf>
    <xf numFmtId="2" fontId="6" fillId="2" borderId="7" xfId="0" applyNumberFormat="1" applyFont="1" applyFill="1" applyBorder="1" applyAlignment="1" applyProtection="1">
      <alignment horizontal="center"/>
      <protection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9" xfId="0" applyFill="1" applyBorder="1"/>
    <xf numFmtId="0" fontId="3" fillId="3" borderId="0" xfId="0" applyFont="1" applyFill="1"/>
    <xf numFmtId="0" fontId="2" fillId="3" borderId="0" xfId="0" applyFont="1" applyFill="1"/>
    <xf numFmtId="49" fontId="2" fillId="3" borderId="0" xfId="0" applyNumberFormat="1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Protection="1">
      <protection locked="0"/>
    </xf>
    <xf numFmtId="164" fontId="2" fillId="3" borderId="0" xfId="0" applyNumberFormat="1" applyFont="1" applyFill="1" applyProtection="1">
      <protection locked="0"/>
    </xf>
    <xf numFmtId="1" fontId="2" fillId="3" borderId="0" xfId="0" applyNumberFormat="1" applyFont="1" applyFill="1" applyProtection="1">
      <protection locked="0"/>
    </xf>
    <xf numFmtId="1" fontId="2" fillId="3" borderId="0" xfId="0" applyNumberFormat="1" applyFont="1" applyFill="1" applyAlignment="1" applyProtection="1">
      <alignment horizontal="center"/>
      <protection locked="0"/>
    </xf>
    <xf numFmtId="49" fontId="2" fillId="3" borderId="0" xfId="0" applyNumberFormat="1" applyFont="1" applyFill="1" applyAlignment="1" applyProtection="1">
      <alignment horizontal="left"/>
      <protection locked="0"/>
    </xf>
    <xf numFmtId="2" fontId="2" fillId="3" borderId="0" xfId="0" applyNumberFormat="1" applyFont="1" applyFill="1" applyAlignment="1" applyProtection="1">
      <alignment horizontal="center"/>
      <protection locked="0"/>
    </xf>
    <xf numFmtId="1" fontId="1" fillId="3" borderId="0" xfId="0" applyNumberFormat="1" applyFont="1" applyFill="1" applyProtection="1">
      <protection locked="0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1" fontId="1" fillId="3" borderId="0" xfId="0" applyNumberFormat="1" applyFont="1" applyFill="1" applyAlignment="1" applyProtection="1">
      <alignment horizontal="center"/>
      <protection locked="0"/>
    </xf>
    <xf numFmtId="49" fontId="1" fillId="3" borderId="0" xfId="0" applyNumberFormat="1" applyFont="1" applyFill="1" applyAlignment="1" applyProtection="1">
      <alignment horizontal="left"/>
      <protection locked="0"/>
    </xf>
    <xf numFmtId="0" fontId="0" fillId="3" borderId="0" xfId="0" applyFill="1" applyBorder="1"/>
    <xf numFmtId="2" fontId="1" fillId="3" borderId="0" xfId="0" applyNumberFormat="1" applyFont="1" applyFill="1" applyProtection="1">
      <protection locked="0"/>
    </xf>
    <xf numFmtId="164" fontId="1" fillId="3" borderId="0" xfId="0" applyNumberFormat="1" applyFont="1" applyFill="1" applyProtection="1">
      <protection locked="0"/>
    </xf>
    <xf numFmtId="2" fontId="1" fillId="3" borderId="0" xfId="0" applyNumberFormat="1" applyFont="1" applyFill="1" applyAlignment="1" applyProtection="1">
      <alignment horizontal="center"/>
      <protection locked="0"/>
    </xf>
    <xf numFmtId="0" fontId="8" fillId="3" borderId="7" xfId="0" applyFont="1" applyFill="1" applyBorder="1" applyAlignment="1">
      <alignment horizontal="center" vertical="center"/>
    </xf>
    <xf numFmtId="49" fontId="9" fillId="3" borderId="0" xfId="0" applyNumberFormat="1" applyFont="1" applyFill="1" applyAlignment="1" applyProtection="1">
      <alignment horizontal="center"/>
      <protection locked="0"/>
    </xf>
    <xf numFmtId="0" fontId="7" fillId="3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B3B3B3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"/>
          <c:y val="0.04025"/>
          <c:w val="0.64925"/>
          <c:h val="0.85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'Diffraction Grating'!$C$30</c:f>
              <c:strCache>
                <c:ptCount val="1"/>
                <c:pt idx="0">
                  <c:v>400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'Diffraction Grating'!$D$30:$D$31</c:f>
              <c:numCache/>
            </c:numRef>
          </c:xVal>
          <c:yVal>
            <c:numRef>
              <c:f>'Diffraction Grating'!$E$30:$E$31</c:f>
              <c:numCache/>
            </c:numRef>
          </c:yVal>
          <c:smooth val="0"/>
        </c:ser>
        <c:ser>
          <c:idx val="1"/>
          <c:order val="1"/>
          <c:tx>
            <c:strRef>
              <c:f>'Diffraction Grating'!$C$46</c:f>
              <c:strCache>
                <c:ptCount val="1"/>
                <c:pt idx="0">
                  <c:v>300</c:v>
                </c:pt>
              </c:strCache>
            </c:strRef>
          </c:tx>
          <c:spPr>
            <a:ln w="38100">
              <a:solidFill>
                <a:srgbClr val="660066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'Diffraction Grating'!$D$46:$D$47</c:f>
              <c:numCache/>
            </c:numRef>
          </c:xVal>
          <c:yVal>
            <c:numRef>
              <c:f>'Diffraction Grating'!$E$46:$E$47</c:f>
              <c:numCache/>
            </c:numRef>
          </c:yVal>
          <c:smooth val="0"/>
        </c:ser>
        <c:ser>
          <c:idx val="2"/>
          <c:order val="2"/>
          <c:tx>
            <c:strRef>
              <c:f>'Diffraction Grating'!$C$40</c:f>
              <c:strCache>
                <c:ptCount val="1"/>
                <c:pt idx="0">
                  <c:v>530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'Diffraction Grating'!$D$40:$D$41</c:f>
              <c:numCache/>
            </c:numRef>
          </c:xVal>
          <c:yVal>
            <c:numRef>
              <c:f>'Diffraction Grating'!$E$40:$E$41</c:f>
              <c:numCache/>
            </c:numRef>
          </c:yVal>
          <c:smooth val="0"/>
        </c:ser>
        <c:ser>
          <c:idx val="3"/>
          <c:order val="3"/>
          <c:tx>
            <c:strRef>
              <c:f>'Diffraction Grating'!$C$42</c:f>
              <c:strCache>
                <c:ptCount val="1"/>
                <c:pt idx="0">
                  <c:v>450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'Diffraction Grating'!$D$42:$D$43</c:f>
              <c:numCache/>
            </c:numRef>
          </c:xVal>
          <c:yVal>
            <c:numRef>
              <c:f>'Diffraction Grating'!$E$42:$E$43</c:f>
              <c:numCache/>
            </c:numRef>
          </c:yVal>
          <c:smooth val="0"/>
        </c:ser>
        <c:ser>
          <c:idx val="4"/>
          <c:order val="4"/>
          <c:tx>
            <c:strRef>
              <c:f>'Diffraction Grating'!$C$34</c:f>
              <c:strCache>
                <c:ptCount val="1"/>
                <c:pt idx="0">
                  <c:v>700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'Diffraction Grating'!$D$34:$D$35</c:f>
              <c:numCache/>
            </c:numRef>
          </c:xVal>
          <c:yVal>
            <c:numRef>
              <c:f>'Diffraction Grating'!$E$34:$E$35</c:f>
              <c:numCache/>
            </c:numRef>
          </c:yVal>
          <c:smooth val="0"/>
        </c:ser>
        <c:ser>
          <c:idx val="5"/>
          <c:order val="5"/>
          <c:tx>
            <c:strRef>
              <c:f>'Diffraction Grating'!$C$44</c:f>
              <c:strCache>
                <c:ptCount val="1"/>
                <c:pt idx="0">
                  <c:v>620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'Diffraction Grating'!$D$44:$D$45</c:f>
              <c:numCache/>
            </c:numRef>
          </c:xVal>
          <c:yVal>
            <c:numRef>
              <c:f>'Diffraction Grating'!$E$44:$E$45</c:f>
              <c:numCache/>
            </c:numRef>
          </c:yVal>
          <c:smooth val="0"/>
        </c:ser>
        <c:ser>
          <c:idx val="6"/>
          <c:order val="6"/>
          <c:tx>
            <c:strRef>
              <c:f>'Diffraction Grating'!$C$38</c:f>
              <c:strCache>
                <c:ptCount val="1"/>
                <c:pt idx="0">
                  <c:v>495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'Diffraction Grating'!$D$38:$D$39</c:f>
              <c:numCache/>
            </c:numRef>
          </c:xVal>
          <c:yVal>
            <c:numRef>
              <c:f>'Diffraction Grating'!$E$38:$E$39</c:f>
              <c:numCache/>
            </c:numRef>
          </c:yVal>
          <c:smooth val="0"/>
        </c:ser>
        <c:ser>
          <c:idx val="7"/>
          <c:order val="7"/>
          <c:tx>
            <c:strRef>
              <c:f>'Diffraction Grating'!$C$50</c:f>
              <c:strCache>
                <c:ptCount val="1"/>
                <c:pt idx="0">
                  <c:v>incident beam</c:v>
                </c:pt>
              </c:strCache>
            </c:strRef>
          </c:tx>
          <c:spPr>
            <a:ln w="38100">
              <a:solidFill>
                <a:srgbClr val="FFFF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'Diffraction Grating'!$D$50:$D$51</c:f>
              <c:numCache/>
            </c:numRef>
          </c:xVal>
          <c:yVal>
            <c:numRef>
              <c:f>'Diffraction Grating'!$E$50:$E$51</c:f>
              <c:numCache/>
            </c:numRef>
          </c:yVal>
          <c:smooth val="0"/>
        </c:ser>
        <c:ser>
          <c:idx val="8"/>
          <c:order val="8"/>
          <c:tx>
            <c:strRef>
              <c:f>'Diffraction Grating'!$C$48</c:f>
              <c:strCache>
                <c:ptCount val="1"/>
                <c:pt idx="0">
                  <c:v>zero order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'Diffraction Grating'!$D$48:$D$49</c:f>
              <c:numCache/>
            </c:numRef>
          </c:xVal>
          <c:yVal>
            <c:numRef>
              <c:f>'Diffraction Grating'!$E$48:$E$49</c:f>
              <c:numCache/>
            </c:numRef>
          </c:yVal>
          <c:smooth val="0"/>
        </c:ser>
        <c:ser>
          <c:idx val="9"/>
          <c:order val="9"/>
          <c:tx>
            <c:strRef>
              <c:f>'Diffraction Grating'!$C$32</c:f>
              <c:strCache>
                <c:ptCount val="1"/>
                <c:pt idx="0">
                  <c:v>800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'Diffraction Grating'!$D$32:$D$33</c:f>
              <c:numCache/>
            </c:numRef>
          </c:xVal>
          <c:yVal>
            <c:numRef>
              <c:f>'Diffraction Grating'!$E$32:$E$33</c:f>
              <c:numCache/>
            </c:numRef>
          </c:yVal>
          <c:smooth val="0"/>
        </c:ser>
        <c:ser>
          <c:idx val="10"/>
          <c:order val="10"/>
          <c:tx>
            <c:strRef>
              <c:f>'Diffraction Grating'!$C$36</c:f>
              <c:strCache>
                <c:ptCount val="1"/>
                <c:pt idx="0">
                  <c:v>575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'Diffraction Grating'!$D$36:$D$37</c:f>
              <c:numCache/>
            </c:numRef>
          </c:xVal>
          <c:yVal>
            <c:numRef>
              <c:f>'Diffraction Grating'!$E$36:$E$37</c:f>
              <c:numCache/>
            </c:numRef>
          </c:yVal>
          <c:smooth val="0"/>
        </c:ser>
        <c:axId val="47168262"/>
        <c:axId val="21861175"/>
      </c:scatterChart>
      <c:valAx>
        <c:axId val="47168262"/>
        <c:scaling>
          <c:orientation val="minMax"/>
          <c:max val="2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</a:p>
        </c:txPr>
        <c:crossAx val="21861175"/>
        <c:crossesAt val="0"/>
        <c:crossBetween val="midCat"/>
        <c:dispUnits/>
        <c:majorUnit val="0.2"/>
        <c:minorUnit val="0.1"/>
      </c:valAx>
      <c:valAx>
        <c:axId val="21861175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  <a:prstDash val="solid"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</a:p>
        </c:txPr>
        <c:crossAx val="47168262"/>
        <c:crossesAt val="0"/>
        <c:crossBetween val="midCat"/>
        <c:dispUnits/>
        <c:majorUnit val="2"/>
        <c:minorUnit val="2"/>
      </c:valAx>
      <c:spPr>
        <a:solidFill>
          <a:srgbClr val="000000"/>
        </a:solidFill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775"/>
          <c:y val="0.2845"/>
          <c:w val="0.2945"/>
          <c:h val="0.4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span"/>
    <c:showDLblsOverMax val="0"/>
  </c:chart>
  <c:spPr>
    <a:solidFill>
      <a:schemeClr val="accent1">
        <a:lumMod val="50000"/>
      </a:schemeClr>
    </a:solidFill>
    <a:ln w="38100">
      <a:solidFill>
        <a:schemeClr val="bg2">
          <a:lumMod val="75000"/>
        </a:schemeClr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1180555555555551" footer="0.51180555555555551"/>
    <c:pageSetup firstPageNumber="0"/>
  </c:printSettings>
  <c:date1904 val="0"/>
</chartSpace>
</file>

<file path=xl/ctrlProps/ctrlProp1.xml><?xml version="1.0" encoding="utf-8"?>
<formControlPr xmlns="http://schemas.microsoft.com/office/spreadsheetml/2009/9/main" objectType="Scroll" dx="15" fmlaLink="$G$6" horiz="1" max="89" page="10" val="89"/>
</file>

<file path=xl/ctrlProps/ctrlProp2.xml><?xml version="1.0" encoding="utf-8"?>
<formControlPr xmlns="http://schemas.microsoft.com/office/spreadsheetml/2009/9/main" objectType="Scroll" dx="15" fmlaLink="$E$6" horiz="1" inc="10" max="4800" min="100" page="100" val="3500"/>
</file>

<file path=xl/ctrlProps/ctrlProp3.xml><?xml version="1.0" encoding="utf-8"?>
<formControlPr xmlns="http://schemas.microsoft.com/office/spreadsheetml/2009/9/main" objectType="Spin" dx="15" fmlaLink="$C$6" max="10" page="10" val="7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66675</xdr:rowOff>
    </xdr:from>
    <xdr:to>
      <xdr:col>9</xdr:col>
      <xdr:colOff>95250</xdr:colOff>
      <xdr:row>35</xdr:row>
      <xdr:rowOff>114300</xdr:rowOff>
    </xdr:to>
    <xdr:graphicFrame macro="">
      <xdr:nvGraphicFramePr>
        <xdr:cNvPr id="1032" name="Chart 2"/>
        <xdr:cNvGraphicFramePr/>
      </xdr:nvGraphicFramePr>
      <xdr:xfrm>
        <a:off x="190500" y="2952750"/>
        <a:ext cx="52768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133350</xdr:colOff>
          <xdr:row>18</xdr:row>
          <xdr:rowOff>0</xdr:rowOff>
        </xdr:from>
        <xdr:to>
          <xdr:col>6</xdr:col>
          <xdr:colOff>200025</xdr:colOff>
          <xdr:row>19</xdr:row>
          <xdr:rowOff>9525</xdr:rowOff>
        </xdr:to>
        <xdr:sp macro="" textlink="">
          <xdr:nvSpPr>
            <xdr:cNvPr id="1029" name="Object 5" hidden="1">
              <a:extLst xmlns:a="http://schemas.openxmlformats.org/drawingml/2006/main"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ysClr val="window" lastClr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3.xml" /><Relationship Id="rId7" Type="http://schemas.openxmlformats.org/officeDocument/2006/relationships/ctrlProp" Target="../ctrlProps/ctrlProp2.xml" /><Relationship Id="rId6" Type="http://schemas.openxmlformats.org/officeDocument/2006/relationships/ctrlProp" Target="../ctrlProps/ctrlProp1.xml" /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7"/>
  <sheetViews>
    <sheetView showGridLines="0" tabSelected="1" zoomScale="130" zoomScaleNormal="130" workbookViewId="0" topLeftCell="A1">
      <selection activeCell="B87" sqref="B87"/>
    </sheetView>
  </sheetViews>
  <sheetFormatPr defaultColWidth="9.57421875" defaultRowHeight="12.75"/>
  <cols>
    <col min="1" max="1" width="9.28125" style="0" customWidth="1"/>
    <col min="2" max="2" width="7.140625" style="0" customWidth="1"/>
    <col min="3" max="3" width="9.7109375" style="0" customWidth="1"/>
    <col min="4" max="4" width="1.7109375" style="0" customWidth="1"/>
    <col min="5" max="5" width="13.7109375" style="0" customWidth="1"/>
    <col min="6" max="6" width="16.28125" style="0" customWidth="1"/>
    <col min="7" max="7" width="15.421875" style="0" customWidth="1"/>
    <col min="8" max="8" width="2.140625" style="0" customWidth="1"/>
    <col min="9" max="26" width="5.140625" style="0" customWidth="1"/>
    <col min="27" max="27" width="5.7109375" style="0" customWidth="1"/>
    <col min="28" max="28" width="5.140625" style="0" customWidth="1"/>
    <col min="29" max="29" width="5.7109375" style="0" customWidth="1"/>
    <col min="30" max="30" width="5.140625" style="0" customWidth="1"/>
    <col min="31" max="31" width="5.7109375" style="0" customWidth="1"/>
    <col min="32" max="36" width="5.140625" style="0" customWidth="1"/>
    <col min="37" max="37" width="5.7109375" style="0" customWidth="1"/>
    <col min="38" max="41" width="5.140625" style="0" customWidth="1"/>
  </cols>
  <sheetData>
    <row r="1" spans="1:17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9.25" customHeight="1" thickBot="1">
      <c r="A2" s="49" t="s">
        <v>31</v>
      </c>
      <c r="B2" s="49"/>
      <c r="C2" s="49"/>
      <c r="D2" s="49"/>
      <c r="E2" s="49"/>
      <c r="F2" s="49"/>
      <c r="G2" s="49"/>
      <c r="H2" s="49"/>
      <c r="I2" s="49"/>
      <c r="J2" s="27"/>
      <c r="K2" s="26"/>
      <c r="L2" s="26"/>
      <c r="M2" s="26"/>
      <c r="N2" s="26"/>
      <c r="O2" s="26"/>
      <c r="P2" s="26"/>
      <c r="Q2" s="26"/>
    </row>
    <row r="3" spans="1:17" ht="19.35" customHeight="1">
      <c r="A3" s="26"/>
      <c r="B3" s="47" t="s">
        <v>0</v>
      </c>
      <c r="C3" s="47"/>
      <c r="D3" s="47"/>
      <c r="E3" s="47"/>
      <c r="F3" s="47"/>
      <c r="G3" s="47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2.75">
      <c r="A4" s="26"/>
      <c r="B4" s="10"/>
      <c r="C4" s="11" t="s">
        <v>1</v>
      </c>
      <c r="D4" s="12"/>
      <c r="E4" s="13" t="s">
        <v>2</v>
      </c>
      <c r="F4" s="13" t="s">
        <v>3</v>
      </c>
      <c r="G4" s="14" t="s">
        <v>4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2.75">
      <c r="A5" s="26"/>
      <c r="B5" s="15"/>
      <c r="C5" s="16" t="s">
        <v>5</v>
      </c>
      <c r="D5" s="17"/>
      <c r="E5" s="18" t="s">
        <v>6</v>
      </c>
      <c r="F5" s="18" t="s">
        <v>7</v>
      </c>
      <c r="G5" s="19" t="s">
        <v>8</v>
      </c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4.1" customHeight="1">
      <c r="A6" s="26"/>
      <c r="B6" s="20"/>
      <c r="C6" s="21">
        <v>8</v>
      </c>
      <c r="D6" s="22"/>
      <c r="E6" s="23">
        <v>3500</v>
      </c>
      <c r="F6" s="24">
        <f>1000000/E6</f>
        <v>285.7142857142857</v>
      </c>
      <c r="G6" s="25">
        <v>89</v>
      </c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12.75">
      <c r="A7" s="26"/>
      <c r="B7" s="28"/>
      <c r="C7" s="28"/>
      <c r="D7" s="28"/>
      <c r="E7" s="28"/>
      <c r="F7" s="28"/>
      <c r="G7" s="28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15.75">
      <c r="A8" s="26"/>
      <c r="B8" s="48" t="s">
        <v>9</v>
      </c>
      <c r="C8" s="48"/>
      <c r="D8" s="48"/>
      <c r="E8" s="48"/>
      <c r="F8" s="48"/>
      <c r="G8" s="48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12.75">
      <c r="A9" s="26"/>
      <c r="B9" s="28"/>
      <c r="C9" s="28"/>
      <c r="D9" s="28"/>
      <c r="E9" s="28"/>
      <c r="F9" s="28"/>
      <c r="G9" s="28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12.75">
      <c r="A10" s="26"/>
      <c r="B10" s="28"/>
      <c r="C10" s="28"/>
      <c r="D10" s="28"/>
      <c r="E10" s="28"/>
      <c r="F10" s="28"/>
      <c r="G10" s="28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12.75">
      <c r="A11" s="26"/>
      <c r="B11" s="28"/>
      <c r="C11" s="28"/>
      <c r="D11" s="28"/>
      <c r="E11" s="28"/>
      <c r="F11" s="28"/>
      <c r="G11" s="28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15.75">
      <c r="A12" s="26"/>
      <c r="B12" s="48" t="s">
        <v>10</v>
      </c>
      <c r="C12" s="48"/>
      <c r="D12" s="48"/>
      <c r="E12" s="48"/>
      <c r="F12" s="48"/>
      <c r="G12" s="48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ht="12.75">
      <c r="A13" s="26"/>
      <c r="B13" s="28"/>
      <c r="C13" s="28"/>
      <c r="D13" s="28"/>
      <c r="E13" s="28"/>
      <c r="F13" s="28"/>
      <c r="G13" s="28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12.75">
      <c r="A14" s="26"/>
      <c r="B14" s="28"/>
      <c r="C14" s="28"/>
      <c r="D14" s="28"/>
      <c r="E14" s="28"/>
      <c r="F14" s="28"/>
      <c r="G14" s="28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ht="106.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12.75">
      <c r="A28" s="29"/>
      <c r="B28" s="30" t="s">
        <v>11</v>
      </c>
      <c r="C28" s="30" t="s">
        <v>12</v>
      </c>
      <c r="D28" s="29" t="s">
        <v>13</v>
      </c>
      <c r="E28" s="31" t="s">
        <v>14</v>
      </c>
      <c r="F28" s="29"/>
      <c r="G28" s="29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7" ht="12.75">
      <c r="A29" s="29"/>
      <c r="B29" s="32">
        <v>0</v>
      </c>
      <c r="C29" s="33">
        <f>($G$6)/(360/(2*PI()))</f>
        <v>1.5533430342749532</v>
      </c>
      <c r="D29" s="29" t="s">
        <v>15</v>
      </c>
      <c r="E29" s="31" t="s">
        <v>15</v>
      </c>
      <c r="F29" s="31" t="s">
        <v>5</v>
      </c>
      <c r="G29" s="29" t="s">
        <v>16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2.75">
      <c r="A30" s="29"/>
      <c r="B30" s="29" t="s">
        <v>17</v>
      </c>
      <c r="C30" s="34">
        <v>400</v>
      </c>
      <c r="D30" s="29">
        <v>0</v>
      </c>
      <c r="E30" s="31">
        <v>0</v>
      </c>
      <c r="F30" s="35">
        <f>C6</f>
        <v>7</v>
      </c>
      <c r="G30" s="36" t="s">
        <v>18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ht="12.75">
      <c r="A31" s="29"/>
      <c r="B31" s="32">
        <v>2</v>
      </c>
      <c r="C31" s="33" t="e">
        <f>ASIN(F30*C30/$F$6-SIN($C$29))</f>
        <v>#NUM!</v>
      </c>
      <c r="D31" s="32" t="e">
        <f>B31*COS(C31)</f>
        <v>#NUM!</v>
      </c>
      <c r="E31" s="37" t="e">
        <f>B31*SIN(C31)</f>
        <v>#NUM!</v>
      </c>
      <c r="F31" s="31"/>
      <c r="G31" s="29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ht="12.75">
      <c r="A32" s="29"/>
      <c r="B32" s="34">
        <v>8</v>
      </c>
      <c r="C32" s="34">
        <v>800</v>
      </c>
      <c r="D32" s="29">
        <v>0</v>
      </c>
      <c r="E32" s="31">
        <v>0</v>
      </c>
      <c r="F32" s="35">
        <f>F30</f>
        <v>7</v>
      </c>
      <c r="G32" s="36" t="s">
        <v>30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ht="12.75">
      <c r="A33" s="29"/>
      <c r="B33" s="32">
        <v>2</v>
      </c>
      <c r="C33" s="33" t="e">
        <f>ASIN(F32*C32/$F$6-SIN($C$29))</f>
        <v>#NUM!</v>
      </c>
      <c r="D33" s="32" t="e">
        <f>B33*COS(C33)</f>
        <v>#NUM!</v>
      </c>
      <c r="E33" s="37" t="e">
        <f>B33*SIN(C33)</f>
        <v>#NUM!</v>
      </c>
      <c r="F33" s="35" t="s">
        <v>15</v>
      </c>
      <c r="G33" s="29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ht="12.75">
      <c r="A34" s="29"/>
      <c r="B34" s="34">
        <v>9</v>
      </c>
      <c r="C34" s="34">
        <v>700</v>
      </c>
      <c r="D34" s="29">
        <v>0</v>
      </c>
      <c r="E34" s="31">
        <v>0</v>
      </c>
      <c r="F34" s="35">
        <f aca="true" t="shared" si="0" ref="F34:F46">F32</f>
        <v>7</v>
      </c>
      <c r="G34" s="36" t="s">
        <v>19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ht="12.75">
      <c r="A35" s="29"/>
      <c r="B35" s="32">
        <v>2</v>
      </c>
      <c r="C35" s="33" t="e">
        <f>ASIN(F34*C34/$F$6-SIN($C$29))</f>
        <v>#NUM!</v>
      </c>
      <c r="D35" s="32" t="e">
        <f>B35*COS(C35)</f>
        <v>#NUM!</v>
      </c>
      <c r="E35" s="37" t="e">
        <f>B35*SIN(C35)</f>
        <v>#NUM!</v>
      </c>
      <c r="F35" s="35" t="str">
        <f t="shared" si="0"/>
        <v xml:space="preserve"> </v>
      </c>
      <c r="G35" s="29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12.75">
      <c r="A36" s="29"/>
      <c r="B36" s="38">
        <v>10</v>
      </c>
      <c r="C36" s="38">
        <v>575</v>
      </c>
      <c r="D36" s="39">
        <v>0</v>
      </c>
      <c r="E36" s="40">
        <v>0</v>
      </c>
      <c r="F36" s="41">
        <f t="shared" si="0"/>
        <v>7</v>
      </c>
      <c r="G36" s="42" t="s">
        <v>20</v>
      </c>
      <c r="H36" s="26"/>
      <c r="I36" s="26"/>
      <c r="J36" s="26"/>
      <c r="K36" s="26"/>
      <c r="L36" s="43"/>
      <c r="M36" s="26"/>
      <c r="N36" s="26"/>
      <c r="O36" s="26"/>
      <c r="P36" s="26"/>
      <c r="Q36" s="26"/>
    </row>
    <row r="37" spans="1:17" ht="12.75">
      <c r="A37" s="29"/>
      <c r="B37" s="44">
        <v>2</v>
      </c>
      <c r="C37" s="45" t="e">
        <f>ASIN(F36*C36/$F$6-SIN($C$29))</f>
        <v>#NUM!</v>
      </c>
      <c r="D37" s="44" t="e">
        <f>B37*COS(C37)</f>
        <v>#NUM!</v>
      </c>
      <c r="E37" s="46" t="e">
        <f>B37*SIN(C37)</f>
        <v>#NUM!</v>
      </c>
      <c r="F37" s="41" t="str">
        <f t="shared" si="0"/>
        <v xml:space="preserve"> </v>
      </c>
      <c r="G37" s="39"/>
      <c r="H37" s="26"/>
      <c r="I37" s="26"/>
      <c r="J37" s="26"/>
      <c r="K37" s="26"/>
      <c r="L37" s="43"/>
      <c r="M37" s="26"/>
      <c r="N37" s="26"/>
      <c r="O37" s="26"/>
      <c r="P37" s="26"/>
      <c r="Q37" s="26"/>
    </row>
    <row r="38" spans="1:7" ht="12.75">
      <c r="A38" s="2"/>
      <c r="B38" s="6">
        <v>11</v>
      </c>
      <c r="C38" s="6">
        <v>495</v>
      </c>
      <c r="D38" s="2">
        <v>0</v>
      </c>
      <c r="E38" s="3">
        <v>0</v>
      </c>
      <c r="F38" s="7">
        <f t="shared" si="0"/>
        <v>7</v>
      </c>
      <c r="G38" s="8" t="s">
        <v>21</v>
      </c>
    </row>
    <row r="39" spans="1:7" ht="12.75">
      <c r="A39" s="2"/>
      <c r="B39" s="4">
        <v>2</v>
      </c>
      <c r="C39" s="5" t="e">
        <f>ASIN(F38*C38/$F$6-SIN($C$29))</f>
        <v>#NUM!</v>
      </c>
      <c r="D39" s="4" t="e">
        <f>B39*COS(C39)</f>
        <v>#NUM!</v>
      </c>
      <c r="E39" s="9" t="e">
        <f>B39*SIN(C39)</f>
        <v>#NUM!</v>
      </c>
      <c r="F39" s="7" t="str">
        <f t="shared" si="0"/>
        <v xml:space="preserve"> </v>
      </c>
      <c r="G39" s="2"/>
    </row>
    <row r="40" spans="1:7" ht="12.75">
      <c r="A40" s="2"/>
      <c r="B40" s="6">
        <v>12</v>
      </c>
      <c r="C40" s="6">
        <v>530</v>
      </c>
      <c r="D40" s="2">
        <v>0</v>
      </c>
      <c r="E40" s="3">
        <v>0</v>
      </c>
      <c r="F40" s="7">
        <f t="shared" si="0"/>
        <v>7</v>
      </c>
      <c r="G40" s="8" t="s">
        <v>22</v>
      </c>
    </row>
    <row r="41" spans="1:7" ht="12.75">
      <c r="A41" s="2"/>
      <c r="B41" s="4">
        <v>2</v>
      </c>
      <c r="C41" s="5" t="e">
        <f>ASIN(F40*C40/$F$6-SIN($C$29))</f>
        <v>#NUM!</v>
      </c>
      <c r="D41" s="4" t="e">
        <f>B41*COS(C41)</f>
        <v>#NUM!</v>
      </c>
      <c r="E41" s="9" t="e">
        <f>B41*SIN(C41)</f>
        <v>#NUM!</v>
      </c>
      <c r="F41" s="7" t="str">
        <f t="shared" si="0"/>
        <v xml:space="preserve"> </v>
      </c>
      <c r="G41" s="2"/>
    </row>
    <row r="42" spans="1:7" ht="12.75">
      <c r="A42" s="2"/>
      <c r="B42" s="6">
        <v>13</v>
      </c>
      <c r="C42" s="6">
        <v>450</v>
      </c>
      <c r="D42" s="2">
        <v>0</v>
      </c>
      <c r="E42" s="3">
        <v>0</v>
      </c>
      <c r="F42" s="7">
        <f t="shared" si="0"/>
        <v>7</v>
      </c>
      <c r="G42" s="8" t="s">
        <v>23</v>
      </c>
    </row>
    <row r="43" spans="1:7" ht="12.75">
      <c r="A43" s="2"/>
      <c r="B43" s="4">
        <v>2</v>
      </c>
      <c r="C43" s="5" t="e">
        <f>ASIN(F42*C42/$F$6-SIN($C$29))</f>
        <v>#NUM!</v>
      </c>
      <c r="D43" s="4" t="e">
        <f>B43*COS(C43)</f>
        <v>#NUM!</v>
      </c>
      <c r="E43" s="9" t="e">
        <f>B43*SIN(C43)</f>
        <v>#NUM!</v>
      </c>
      <c r="F43" s="7" t="str">
        <f t="shared" si="0"/>
        <v xml:space="preserve"> </v>
      </c>
      <c r="G43" s="2"/>
    </row>
    <row r="44" spans="1:7" ht="12.75">
      <c r="A44" s="2"/>
      <c r="B44" s="6">
        <v>14</v>
      </c>
      <c r="C44" s="6">
        <v>620</v>
      </c>
      <c r="D44" s="2">
        <v>0</v>
      </c>
      <c r="E44" s="3">
        <v>0</v>
      </c>
      <c r="F44" s="7">
        <f t="shared" si="0"/>
        <v>7</v>
      </c>
      <c r="G44" s="8" t="s">
        <v>24</v>
      </c>
    </row>
    <row r="45" spans="1:7" ht="12.75">
      <c r="A45" s="2"/>
      <c r="B45" s="4">
        <v>2</v>
      </c>
      <c r="C45" s="5" t="e">
        <f>ASIN(F44*C44/$F$6-SIN($C$29))</f>
        <v>#NUM!</v>
      </c>
      <c r="D45" s="4" t="e">
        <f>B45*COS(C45)</f>
        <v>#NUM!</v>
      </c>
      <c r="E45" s="9" t="e">
        <f>B45*SIN(C45)</f>
        <v>#NUM!</v>
      </c>
      <c r="F45" s="7" t="str">
        <f t="shared" si="0"/>
        <v xml:space="preserve"> </v>
      </c>
      <c r="G45" s="2"/>
    </row>
    <row r="46" spans="1:7" ht="12.75">
      <c r="A46" s="2"/>
      <c r="B46" s="6">
        <v>15</v>
      </c>
      <c r="C46" s="6">
        <v>300</v>
      </c>
      <c r="D46" s="2">
        <v>0</v>
      </c>
      <c r="E46" s="3">
        <v>0</v>
      </c>
      <c r="F46" s="7">
        <f t="shared" si="0"/>
        <v>7</v>
      </c>
      <c r="G46" s="8" t="s">
        <v>25</v>
      </c>
    </row>
    <row r="47" spans="1:7" ht="12.75">
      <c r="A47" s="2"/>
      <c r="B47" s="4">
        <v>2</v>
      </c>
      <c r="C47" s="5" t="e">
        <f>ASIN(F46*C46/$F$6-SIN($C$29))</f>
        <v>#NUM!</v>
      </c>
      <c r="D47" s="4" t="e">
        <f>B47*COS(C47)</f>
        <v>#NUM!</v>
      </c>
      <c r="E47" s="9" t="e">
        <f>B47*SIN(C47)</f>
        <v>#NUM!</v>
      </c>
      <c r="F47" s="3"/>
      <c r="G47" s="2"/>
    </row>
    <row r="48" spans="1:7" ht="12.75">
      <c r="A48" s="2"/>
      <c r="B48" s="6">
        <v>16</v>
      </c>
      <c r="C48" s="8" t="s">
        <v>26</v>
      </c>
      <c r="D48" s="2">
        <v>0</v>
      </c>
      <c r="E48" s="3">
        <v>0</v>
      </c>
      <c r="F48" s="3"/>
      <c r="G48" s="2" t="s">
        <v>27</v>
      </c>
    </row>
    <row r="49" spans="1:7" ht="12.75">
      <c r="A49" s="2"/>
      <c r="B49" s="4">
        <v>2.5</v>
      </c>
      <c r="C49" s="5">
        <f>ASIN(0/$F$6-SIN($C$29))</f>
        <v>-1.553343034274955</v>
      </c>
      <c r="D49" s="4">
        <f>B49*COS(C49)</f>
        <v>0.04363101609320456</v>
      </c>
      <c r="E49" s="9">
        <f>B49*SIN(C49)</f>
        <v>-2.499619237890978</v>
      </c>
      <c r="F49" s="2"/>
      <c r="G49" s="2"/>
    </row>
    <row r="50" spans="1:7" ht="12.75">
      <c r="A50" s="2"/>
      <c r="B50" s="6">
        <v>17</v>
      </c>
      <c r="C50" s="8" t="s">
        <v>28</v>
      </c>
      <c r="D50" s="2">
        <v>0</v>
      </c>
      <c r="E50" s="3">
        <v>0</v>
      </c>
      <c r="F50" s="2"/>
      <c r="G50" s="2" t="s">
        <v>29</v>
      </c>
    </row>
    <row r="51" spans="1:7" ht="12.75">
      <c r="A51" s="2"/>
      <c r="B51" s="4">
        <v>2.5</v>
      </c>
      <c r="C51" s="4">
        <f>ASIN((-SIN((-$C$29))))</f>
        <v>1.553343034274955</v>
      </c>
      <c r="D51" s="4">
        <f>B51*COS(C51)</f>
        <v>0.04363101609320456</v>
      </c>
      <c r="E51" s="9">
        <f>B51*SIN(C51)</f>
        <v>2.499619237890978</v>
      </c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87" ht="12.75">
      <c r="B87" s="1">
        <v>100</v>
      </c>
    </row>
  </sheetData>
  <sheetProtection selectLockedCells="1" selectUnlockedCells="1"/>
  <mergeCells count="4">
    <mergeCell ref="B3:G3"/>
    <mergeCell ref="B8:G8"/>
    <mergeCell ref="B12:G12"/>
    <mergeCell ref="A2:I2"/>
  </mergeCells>
  <printOptions/>
  <pageMargins left="0.7875" right="0.7875" top="1.025" bottom="1.025" header="0.7875" footer="0.7875"/>
  <pageSetup firstPageNumber="1" useFirstPageNumber="1" horizontalDpi="300" verticalDpi="300" orientation="portrait" r:id="rId4"/>
  <headerFooter alignWithMargins="0">
    <oddHeader>&amp;C&amp;A</oddHeader>
    <oddFooter>&amp;CPage &amp;P</oddFooter>
  </headerFooter>
  <ignoredErrors>
    <ignoredError sqref="F30:F46 D31 D32:E51 E31 C29:C51" unlockedFormula="1"/>
  </ignoredErrors>
  <drawing r:id="rId3"/>
  <legacyDrawing r:id="rId2"/>
  <oleObjects>
    <mc:AlternateContent xmlns:mc="http://schemas.openxmlformats.org/markup-compatibility/2006">
      <mc:Choice Requires="x14">
        <oleObject progId="opendocument.MathDocument.1" shapeId="1029" r:id="rId1">
          <objectPr r:id="rId5">
            <anchor>
              <from>
                <xdr:col>6</xdr:col>
                <xdr:colOff>133350</xdr:colOff>
                <xdr:row>18</xdr:row>
                <xdr:rowOff>0</xdr:rowOff>
              </from>
              <to>
                <xdr:col>6</xdr:col>
                <xdr:colOff>200025</xdr:colOff>
                <xdr:row>19</xdr:row>
                <xdr:rowOff>9525</xdr:rowOff>
              </to>
            </anchor>
          </objectPr>
        </oleObject>
      </mc:Choice>
      <mc:Fallback>
        <oleObject progId="opendocument.MathDocument.1" shapeId="1029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 Employee</dc:creator>
  <cp:keywords/>
  <dc:description/>
  <cp:lastModifiedBy>Anthony</cp:lastModifiedBy>
  <dcterms:created xsi:type="dcterms:W3CDTF">2016-08-24T21:39:59Z</dcterms:created>
  <dcterms:modified xsi:type="dcterms:W3CDTF">2016-08-26T18:39:42Z</dcterms:modified>
  <cp:category/>
  <cp:version/>
  <cp:contentType/>
  <cp:contentStatus/>
</cp:coreProperties>
</file>