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xcel\"/>
    </mc:Choice>
  </mc:AlternateContent>
  <bookViews>
    <workbookView xWindow="0" yWindow="0" windowWidth="20496" windowHeight="7428"/>
  </bookViews>
  <sheets>
    <sheet name="Loan Calculator" sheetId="1" r:id="rId1"/>
  </sheets>
  <definedNames>
    <definedName name="CombinedMonthlyPayment">IFERROR(CollegeLoans[[#Totals],[Current Monthly Payment]],0)</definedName>
    <definedName name="ConsLoanPayback">'Loan Calculator'!$M$20</definedName>
    <definedName name="EstimatedAnnualSalary">'Loan Calculator'!$G$2</definedName>
    <definedName name="EstimatedMonthlySalary">'Loan Calculator'!$M$22</definedName>
    <definedName name="LoanPaybackStart">'Loan Calculator'!$L$2</definedName>
    <definedName name="LoanStartLToday">IF(LoanPaybackStart&lt;=TODAY(),TRUE,FALSE)</definedName>
    <definedName name="PercentAboveBelow">IF(CollegeLoans[[#Totals],[Scheduled Payment]]/EstimatedMonthlySalary&gt;=0.08,"above","below")</definedName>
    <definedName name="PercentageOfIncome">IFERROR("CollegeLoans[[#Totals],[Monthly Payment]]/EstimatedMonthlySalary",0)</definedName>
    <definedName name="PercentageOfMonthlyIncome">IFERROR("CollegeLoans[[#Totals],[Current Monthly Payment]]/EstimatedMonthlySalary",0)</definedName>
  </definedNames>
  <calcPr calcId="162913"/>
</workbook>
</file>

<file path=xl/calcChain.xml><?xml version="1.0" encoding="utf-8"?>
<calcChain xmlns="http://schemas.openxmlformats.org/spreadsheetml/2006/main">
  <c r="J15" i="1" l="1"/>
  <c r="J13" i="1"/>
  <c r="J14" i="1" l="1"/>
  <c r="J16" i="1"/>
  <c r="M22" i="1"/>
  <c r="I13" i="1" l="1"/>
  <c r="I14" i="1"/>
  <c r="I15" i="1"/>
  <c r="I16" i="1"/>
  <c r="L16" i="1"/>
  <c r="K16" i="1" s="1"/>
  <c r="L13" i="1"/>
  <c r="L14" i="1"/>
  <c r="L15" i="1"/>
  <c r="M16" i="1" l="1"/>
  <c r="E18" i="1"/>
  <c r="F18" i="1"/>
  <c r="M15" i="1" l="1"/>
  <c r="K15" i="1" l="1"/>
  <c r="M14" i="1"/>
  <c r="M13" i="1" l="1"/>
  <c r="K13" i="1"/>
  <c r="K14" i="1"/>
  <c r="E17" i="1"/>
  <c r="K18" i="1" l="1"/>
  <c r="M17" i="1"/>
  <c r="M18" i="1"/>
  <c r="L17" i="1"/>
  <c r="M7" i="1" l="1"/>
  <c r="M8" i="1"/>
  <c r="K17" i="1"/>
  <c r="M20" i="1" s="1"/>
  <c r="J17" i="1"/>
  <c r="F7" i="1" s="1"/>
  <c r="F8" i="1" l="1"/>
</calcChain>
</file>

<file path=xl/sharedStrings.xml><?xml version="1.0" encoding="utf-8"?>
<sst xmlns="http://schemas.openxmlformats.org/spreadsheetml/2006/main" count="33" uniqueCount="32">
  <si>
    <t>Loan Amount</t>
  </si>
  <si>
    <t>Lender</t>
  </si>
  <si>
    <t>Loan No.</t>
  </si>
  <si>
    <t>10998M88</t>
  </si>
  <si>
    <t>20987N87</t>
  </si>
  <si>
    <t>36785LM</t>
  </si>
  <si>
    <t>Averages</t>
  </si>
  <si>
    <t>Totals</t>
  </si>
  <si>
    <t>Annual
Payment</t>
  </si>
  <si>
    <t>Total Consolidated Loan Payback:</t>
  </si>
  <si>
    <t>Annual
Interest Rate</t>
  </si>
  <si>
    <t>Scheduled Payment</t>
  </si>
  <si>
    <t>765R43</t>
  </si>
  <si>
    <t>Lender 1</t>
  </si>
  <si>
    <t>Lender 2</t>
  </si>
  <si>
    <t>Lender 3</t>
  </si>
  <si>
    <t>Lender 4</t>
  </si>
  <si>
    <t>Beginning Date</t>
  </si>
  <si>
    <t>Ending Date</t>
  </si>
  <si>
    <t>Length (Yrs)</t>
  </si>
  <si>
    <t>Total
Interest</t>
  </si>
  <si>
    <t>GENERAL LOAN DETAILS</t>
  </si>
  <si>
    <t>LOAN PAYBACK DATA</t>
  </si>
  <si>
    <t>PAYMENT DETAILS</t>
  </si>
  <si>
    <t>Your combined current monthly payment is:</t>
  </si>
  <si>
    <t>Your combined scheduled monthly payment is:</t>
  </si>
  <si>
    <t>Percentage of monthly income:</t>
  </si>
  <si>
    <t xml:space="preserve">COLLEGE LOAN </t>
  </si>
  <si>
    <t xml:space="preserve">CALCULATOR </t>
  </si>
  <si>
    <t>Estimated Monthly Income After Graduation:</t>
  </si>
  <si>
    <t>Current Monthly Payment</t>
  </si>
  <si>
    <t xml:space="preserve"> It's suggested that your total monthly student loan repayments do not exceed 8% of your first year annual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</si>
</sst>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quot;$&quot;#,##0"/>
  </numFmts>
  <fonts count="20"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2"/>
      <color theme="3"/>
      <name val="Calibri"/>
      <family val="2"/>
      <scheme val="minor"/>
    </font>
    <font>
      <b/>
      <sz val="16"/>
      <color theme="0"/>
      <name val="Calibri"/>
      <family val="2"/>
      <scheme val="minor"/>
    </font>
    <font>
      <b/>
      <sz val="30"/>
      <color theme="3"/>
      <name val="Calibri"/>
      <family val="2"/>
      <scheme val="major"/>
    </font>
    <font>
      <b/>
      <sz val="16"/>
      <color theme="3"/>
      <name val="Calibri"/>
      <family val="2"/>
      <scheme val="minor"/>
    </font>
    <font>
      <sz val="16"/>
      <color theme="6"/>
      <name val="Calibri"/>
      <family val="2"/>
      <scheme val="minor"/>
    </font>
    <font>
      <b/>
      <sz val="14"/>
      <color theme="6"/>
      <name val="Calibri"/>
      <family val="2"/>
      <scheme val="minor"/>
    </font>
    <font>
      <sz val="11"/>
      <color theme="3"/>
      <name val="Calibri"/>
      <family val="2"/>
      <scheme val="major"/>
    </font>
    <font>
      <b/>
      <sz val="39"/>
      <color theme="4"/>
      <name val="Calibri"/>
      <family val="2"/>
      <scheme val="major"/>
    </font>
    <font>
      <b/>
      <sz val="17"/>
      <color theme="3"/>
      <name val="Calibri"/>
      <family val="2"/>
      <scheme val="major"/>
    </font>
    <font>
      <sz val="18"/>
      <color theme="3"/>
      <name val="Calibri"/>
      <family val="2"/>
      <scheme val="minor"/>
    </font>
    <font>
      <i/>
      <sz val="16"/>
      <color theme="0" tint="-0.749961851863155"/>
      <name val="Calibri"/>
      <family val="2"/>
      <scheme val="minor"/>
    </font>
    <font>
      <b/>
      <sz val="11"/>
      <color theme="3"/>
      <name val="Calibri"/>
      <family val="2"/>
      <scheme val="minor"/>
    </font>
    <font>
      <b/>
      <sz val="29"/>
      <color theme="3"/>
      <name val="Calibri"/>
      <family val="2"/>
      <scheme val="major"/>
    </font>
    <font>
      <b/>
      <sz val="34"/>
      <color theme="3"/>
      <name val="Calibri"/>
      <family val="2"/>
      <scheme val="major"/>
    </font>
    <font>
      <b/>
      <sz val="18"/>
      <color theme="3"/>
      <name val="Calibri"/>
      <family val="2"/>
      <scheme val="minor"/>
    </font>
    <font>
      <i/>
      <sz val="16"/>
      <color rgb="FFEA0000"/>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9"/>
        <bgColor indexed="64"/>
      </patternFill>
    </fill>
    <fill>
      <patternFill patternType="solid">
        <fgColor theme="2"/>
        <bgColor indexed="64"/>
      </patternFill>
    </fill>
  </fills>
  <borders count="4">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s>
  <cellStyleXfs count="16">
    <xf numFmtId="0" fontId="0" fillId="0" borderId="0"/>
    <xf numFmtId="44"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Protection="0">
      <alignment horizontal="right" vertical="center"/>
    </xf>
    <xf numFmtId="0" fontId="7" fillId="0" borderId="0" applyNumberFormat="0" applyBorder="0" applyProtection="0">
      <alignment horizontal="left" vertical="top" indent="1"/>
    </xf>
    <xf numFmtId="0" fontId="18" fillId="4" borderId="0" applyNumberFormat="0" applyBorder="0" applyProtection="0">
      <alignment horizontal="center" vertical="center"/>
    </xf>
    <xf numFmtId="0" fontId="9" fillId="0" borderId="0" applyNumberFormat="0" applyProtection="0">
      <alignment horizontal="left" vertical="top" indent="2"/>
    </xf>
    <xf numFmtId="0" fontId="13" fillId="4" borderId="0" applyNumberFormat="0" applyBorder="0" applyAlignment="0" applyProtection="0"/>
    <xf numFmtId="0" fontId="2" fillId="2" borderId="0" applyNumberFormat="0" applyBorder="0" applyAlignment="0" applyProtection="0"/>
    <xf numFmtId="0" fontId="16" fillId="4" borderId="0" applyNumberFormat="0" applyBorder="0" applyProtection="0">
      <alignment horizontal="center"/>
    </xf>
    <xf numFmtId="0" fontId="7" fillId="0" borderId="0" applyNumberFormat="0" applyProtection="0">
      <alignment horizontal="left" vertical="top" indent="1"/>
    </xf>
    <xf numFmtId="0" fontId="14" fillId="0" borderId="0" applyNumberFormat="0" applyFill="0" applyBorder="0" applyProtection="0">
      <alignment horizontal="left" vertical="center"/>
    </xf>
    <xf numFmtId="0" fontId="1" fillId="5" borderId="0" applyNumberFormat="0" applyFill="0" applyBorder="0" applyProtection="0">
      <alignment horizontal="right" indent="2"/>
    </xf>
    <xf numFmtId="0" fontId="15" fillId="3" borderId="0" applyNumberFormat="0" applyBorder="0" applyProtection="0">
      <alignment horizontal="left" vertical="center"/>
    </xf>
    <xf numFmtId="0" fontId="15" fillId="4" borderId="0" applyNumberFormat="0">
      <alignment horizontal="left" vertical="center"/>
    </xf>
    <xf numFmtId="0" fontId="19" fillId="0" borderId="0" applyNumberFormat="0" applyFill="0" applyBorder="0" applyAlignment="0" applyProtection="0"/>
  </cellStyleXfs>
  <cellXfs count="61">
    <xf numFmtId="0" fontId="0" fillId="0" borderId="0" xfId="0"/>
    <xf numFmtId="0" fontId="0" fillId="0" borderId="0" xfId="0" applyFill="1"/>
    <xf numFmtId="14" fontId="6" fillId="0" borderId="0" xfId="0" applyNumberFormat="1" applyFont="1" applyFill="1" applyBorder="1" applyAlignment="1">
      <alignment vertical="top"/>
    </xf>
    <xf numFmtId="0" fontId="7" fillId="0" borderId="0" xfId="3" applyFont="1" applyFill="1" applyAlignment="1">
      <alignment vertical="center"/>
    </xf>
    <xf numFmtId="0" fontId="4" fillId="0" borderId="0" xfId="0" applyFont="1" applyFill="1" applyAlignment="1">
      <alignment wrapText="1"/>
    </xf>
    <xf numFmtId="164" fontId="5" fillId="0" borderId="0" xfId="3" applyNumberFormat="1" applyFont="1" applyFill="1" applyAlignment="1">
      <alignment vertical="center"/>
    </xf>
    <xf numFmtId="0" fontId="8" fillId="0" borderId="0" xfId="0" applyFont="1" applyFill="1" applyAlignment="1">
      <alignment vertical="center"/>
    </xf>
    <xf numFmtId="0" fontId="0" fillId="0" borderId="1" xfId="0" applyFill="1" applyBorder="1"/>
    <xf numFmtId="0" fontId="12" fillId="0" borderId="1" xfId="3" applyFill="1" applyBorder="1" applyAlignment="1">
      <alignment horizontal="right"/>
    </xf>
    <xf numFmtId="0" fontId="12" fillId="0" borderId="1" xfId="3" applyFill="1" applyBorder="1" applyAlignment="1">
      <alignment horizontal="center"/>
    </xf>
    <xf numFmtId="0" fontId="0" fillId="0" borderId="0" xfId="0" applyFill="1" applyBorder="1"/>
    <xf numFmtId="0" fontId="12" fillId="0" borderId="0" xfId="3" applyFill="1" applyBorder="1" applyAlignment="1">
      <alignment horizontal="right"/>
    </xf>
    <xf numFmtId="0" fontId="12" fillId="0" borderId="0" xfId="3" applyFill="1" applyBorder="1" applyAlignment="1">
      <alignment horizontal="center"/>
    </xf>
    <xf numFmtId="0" fontId="0" fillId="0" borderId="0" xfId="0" applyNumberFormat="1" applyFill="1"/>
    <xf numFmtId="0" fontId="10" fillId="0" borderId="0" xfId="0" applyFont="1" applyFill="1"/>
    <xf numFmtId="0" fontId="2" fillId="2" borderId="0" xfId="8" applyNumberFormat="1" applyBorder="1" applyAlignment="1">
      <alignment horizontal="left" indent="1"/>
    </xf>
    <xf numFmtId="0" fontId="2" fillId="2" borderId="0" xfId="8" applyBorder="1"/>
    <xf numFmtId="0" fontId="2" fillId="2" borderId="0" xfId="8" applyBorder="1" applyAlignment="1">
      <alignment horizontal="center" wrapText="1"/>
    </xf>
    <xf numFmtId="0" fontId="2" fillId="2" borderId="2" xfId="8" applyBorder="1" applyAlignment="1">
      <alignment horizontal="center" wrapText="1"/>
    </xf>
    <xf numFmtId="0" fontId="2" fillId="2" borderId="3" xfId="8" applyBorder="1" applyAlignment="1">
      <alignment horizontal="center" wrapText="1"/>
    </xf>
    <xf numFmtId="0" fontId="12" fillId="0" borderId="0" xfId="3" applyFill="1">
      <alignment horizontal="right" vertical="center"/>
    </xf>
    <xf numFmtId="0" fontId="14" fillId="0" borderId="0" xfId="11" applyFill="1">
      <alignment horizontal="left" vertical="center"/>
    </xf>
    <xf numFmtId="0" fontId="15" fillId="4" borderId="0" xfId="14" applyAlignment="1">
      <alignment horizontal="left" vertical="center" indent="1"/>
    </xf>
    <xf numFmtId="164" fontId="0" fillId="0" borderId="0" xfId="1" applyNumberFormat="1" applyFont="1" applyFill="1" applyBorder="1" applyAlignment="1" applyProtection="1">
      <alignment horizontal="right" indent="3"/>
    </xf>
    <xf numFmtId="164" fontId="0" fillId="0" borderId="0" xfId="1" applyNumberFormat="1" applyFont="1" applyFill="1" applyBorder="1" applyAlignment="1" applyProtection="1">
      <alignment horizontal="right" indent="2"/>
    </xf>
    <xf numFmtId="164" fontId="0" fillId="0" borderId="0" xfId="1" applyNumberFormat="1" applyFont="1" applyFill="1" applyBorder="1" applyAlignment="1" applyProtection="1">
      <alignment horizontal="right" indent="4"/>
    </xf>
    <xf numFmtId="164" fontId="1" fillId="0" borderId="0" xfId="0" applyNumberFormat="1" applyFont="1" applyFill="1" applyBorder="1" applyAlignment="1" applyProtection="1">
      <alignment horizontal="right" indent="3"/>
    </xf>
    <xf numFmtId="164" fontId="1" fillId="0" borderId="0" xfId="0" applyNumberFormat="1" applyFont="1" applyFill="1" applyBorder="1" applyAlignment="1" applyProtection="1">
      <alignment horizontal="right" indent="2"/>
    </xf>
    <xf numFmtId="164" fontId="1" fillId="0" borderId="0" xfId="0" applyNumberFormat="1" applyFont="1" applyFill="1" applyBorder="1" applyAlignment="1" applyProtection="1">
      <alignment horizontal="right" indent="4"/>
    </xf>
    <xf numFmtId="164" fontId="15" fillId="4" borderId="0" xfId="14" applyNumberFormat="1" applyProtection="1">
      <alignment horizontal="left" vertical="center"/>
    </xf>
    <xf numFmtId="164" fontId="15" fillId="4" borderId="0" xfId="14" applyNumberFormat="1" applyAlignment="1" applyProtection="1">
      <alignment horizontal="right" vertical="center" indent="2"/>
    </xf>
    <xf numFmtId="164" fontId="15" fillId="4" borderId="0" xfId="14" applyNumberFormat="1" applyAlignment="1" applyProtection="1">
      <alignment horizontal="right"/>
    </xf>
    <xf numFmtId="0" fontId="0" fillId="0" borderId="0" xfId="0" applyNumberFormat="1" applyFont="1" applyFill="1" applyBorder="1" applyAlignment="1" applyProtection="1">
      <alignment horizontal="left" indent="1"/>
      <protection locked="0"/>
    </xf>
    <xf numFmtId="0" fontId="0" fillId="0" borderId="0" xfId="0" applyFont="1" applyFill="1" applyBorder="1" applyAlignment="1" applyProtection="1">
      <alignment horizontal="left"/>
      <protection locked="0"/>
    </xf>
    <xf numFmtId="164" fontId="0" fillId="0" borderId="0" xfId="1" applyNumberFormat="1" applyFont="1" applyFill="1" applyBorder="1" applyAlignment="1" applyProtection="1">
      <alignment horizontal="right" indent="2"/>
      <protection locked="0"/>
    </xf>
    <xf numFmtId="10" fontId="0" fillId="0" borderId="2" xfId="2" applyNumberFormat="1" applyFont="1" applyFill="1" applyBorder="1" applyAlignment="1" applyProtection="1">
      <alignment horizontal="center"/>
      <protection locked="0"/>
    </xf>
    <xf numFmtId="14" fontId="0" fillId="0" borderId="3" xfId="2"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5" fillId="4" borderId="0" xfId="14" applyProtection="1">
      <alignment horizontal="left" vertical="center"/>
    </xf>
    <xf numFmtId="10" fontId="15" fillId="4" borderId="0" xfId="14" applyNumberFormat="1" applyAlignment="1" applyProtection="1">
      <alignment horizontal="center" vertical="center"/>
    </xf>
    <xf numFmtId="10" fontId="15" fillId="4" borderId="0" xfId="14" applyNumberFormat="1" applyProtection="1">
      <alignment horizontal="left" vertical="center"/>
    </xf>
    <xf numFmtId="0" fontId="7" fillId="0" borderId="0" xfId="4">
      <alignment horizontal="left" vertical="top" indent="1"/>
    </xf>
    <xf numFmtId="0" fontId="1" fillId="0" borderId="0" xfId="0" applyFont="1" applyFill="1" applyBorder="1" applyAlignment="1">
      <alignment horizontal="left"/>
    </xf>
    <xf numFmtId="0" fontId="1" fillId="0" borderId="0" xfId="0" applyFont="1" applyFill="1" applyBorder="1" applyAlignment="1" applyProtection="1">
      <alignment horizontal="right" indent="2"/>
    </xf>
    <xf numFmtId="10" fontId="1" fillId="0" borderId="2" xfId="0" applyNumberFormat="1" applyFont="1" applyFill="1" applyBorder="1" applyAlignment="1" applyProtection="1">
      <alignment horizontal="right" indent="2"/>
    </xf>
    <xf numFmtId="10" fontId="1" fillId="0" borderId="3" xfId="0" applyNumberFormat="1" applyFont="1" applyFill="1" applyBorder="1" applyAlignment="1" applyProtection="1">
      <alignment horizontal="right" indent="2"/>
    </xf>
    <xf numFmtId="0" fontId="1" fillId="0" borderId="2" xfId="0" applyFont="1" applyFill="1" applyBorder="1" applyAlignment="1" applyProtection="1">
      <alignment horizontal="right" indent="2"/>
    </xf>
    <xf numFmtId="14" fontId="0" fillId="0" borderId="2" xfId="0" applyNumberFormat="1" applyFont="1" applyFill="1" applyBorder="1" applyAlignment="1" applyProtection="1">
      <alignment horizontal="center"/>
    </xf>
    <xf numFmtId="164" fontId="9" fillId="0" borderId="0" xfId="6" applyNumberFormat="1">
      <alignment horizontal="left" vertical="top" indent="2"/>
    </xf>
    <xf numFmtId="10" fontId="9" fillId="0" borderId="0" xfId="6" applyNumberFormat="1">
      <alignment horizontal="left" vertical="top" indent="2"/>
    </xf>
    <xf numFmtId="0" fontId="18" fillId="4" borderId="3" xfId="5" applyBorder="1">
      <alignment horizontal="center" vertical="center"/>
    </xf>
    <xf numFmtId="0" fontId="18" fillId="4" borderId="0" xfId="5" applyBorder="1">
      <alignment horizontal="center" vertical="center"/>
    </xf>
    <xf numFmtId="0" fontId="18" fillId="4" borderId="2" xfId="5" applyBorder="1">
      <alignment horizontal="center" vertical="center"/>
    </xf>
    <xf numFmtId="0" fontId="0" fillId="0" borderId="0" xfId="0" applyFill="1" applyBorder="1" applyAlignment="1">
      <alignment horizontal="center"/>
    </xf>
    <xf numFmtId="0" fontId="18" fillId="4" borderId="0" xfId="5">
      <alignment horizontal="center" vertical="center"/>
    </xf>
    <xf numFmtId="0" fontId="17" fillId="4" borderId="0" xfId="9" applyFont="1" applyBorder="1">
      <alignment horizontal="center"/>
    </xf>
    <xf numFmtId="165" fontId="11" fillId="0" borderId="0" xfId="0" applyNumberFormat="1" applyFont="1" applyFill="1" applyBorder="1" applyAlignment="1" applyProtection="1">
      <alignment horizontal="center" vertical="top"/>
      <protection locked="0"/>
    </xf>
    <xf numFmtId="14" fontId="11" fillId="0" borderId="0" xfId="0" applyNumberFormat="1" applyFont="1" applyFill="1" applyBorder="1" applyAlignment="1" applyProtection="1">
      <alignment horizontal="center" vertical="top"/>
      <protection locked="0"/>
    </xf>
    <xf numFmtId="0" fontId="16" fillId="4" borderId="0" xfId="9">
      <alignment horizontal="center"/>
    </xf>
    <xf numFmtId="7" fontId="9" fillId="0" borderId="0" xfId="6" applyNumberFormat="1" applyAlignment="1">
      <alignment horizontal="left" vertical="top" indent="3"/>
    </xf>
    <xf numFmtId="10" fontId="9" fillId="0" borderId="0" xfId="6" applyNumberFormat="1" applyAlignment="1">
      <alignment horizontal="left" vertical="top" indent="3"/>
    </xf>
  </cellXfs>
  <cellStyles count="16">
    <cellStyle name="20% - Accent1" xfId="8" builtinId="30" customBuiltin="1"/>
    <cellStyle name="60% - Accent1" xfId="13" builtinId="32" customBuiltin="1"/>
    <cellStyle name="Accent1" xfId="7" builtinId="29" customBuiltin="1"/>
    <cellStyle name="Averages" xfId="14"/>
    <cellStyle name="Calculation" xfId="6" builtinId="22" customBuiltin="1"/>
    <cellStyle name="Currency" xfId="1" builtinId="4"/>
    <cellStyle name="Explanatory Text" xfId="11" builtinId="53" customBuiltin="1"/>
    <cellStyle name="Heading 1" xfId="4" builtinId="16" customBuiltin="1"/>
    <cellStyle name="Heading 2" xfId="5" builtinId="17" customBuiltin="1"/>
    <cellStyle name="Heading 3" xfId="10" builtinId="18" customBuiltin="1"/>
    <cellStyle name="Heading 4" xfId="3" builtinId="19" customBuiltin="1"/>
    <cellStyle name="Normal" xfId="0" builtinId="0" customBuiltin="1"/>
    <cellStyle name="Percent" xfId="2" builtinId="5"/>
    <cellStyle name="Title" xfId="9" builtinId="15" customBuiltin="1"/>
    <cellStyle name="Total" xfId="12" builtinId="25" customBuiltin="1"/>
    <cellStyle name="Warning Text" xfId="15" builtinId="11" customBuiltin="1"/>
  </cellStyles>
  <dxfs count="15">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4"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style="thick">
          <color theme="0"/>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right" vertical="bottom" textRotation="0" wrapText="0" indent="2" justifyLastLine="0" shrinkToFit="0" readingOrder="0"/>
      <border diagonalUp="0" diagonalDown="0" outline="0">
        <left style="thick">
          <color theme="0"/>
        </left>
        <right/>
        <top/>
        <bottom/>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right" vertical="bottom" textRotation="0" wrapText="0" indent="2" justifyLastLine="0" shrinkToFit="0" readingOrder="0"/>
      <border diagonalUp="0" diagonalDown="0" outline="0">
        <left/>
        <right style="thick">
          <color theme="0"/>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none">
          <fgColor indexed="64"/>
          <bgColor auto="1"/>
        </patternFill>
      </fill>
    </dxf>
    <dxf>
      <font>
        <b/>
        <i val="0"/>
        <color theme="1"/>
      </font>
      <fill>
        <patternFill>
          <bgColor theme="7" tint="0.59996337778862885"/>
        </patternFill>
      </fill>
      <border diagonalUp="0" diagonalDown="0">
        <left/>
        <right/>
        <top/>
        <bottom/>
        <vertical/>
        <horizontal/>
      </border>
    </dxf>
    <dxf>
      <font>
        <b/>
        <i val="0"/>
        <color theme="3"/>
      </font>
      <fill>
        <patternFill>
          <bgColor theme="4" tint="0.79998168889431442"/>
        </patternFill>
      </fill>
      <border>
        <bottom style="thin">
          <color theme="4"/>
        </bottom>
      </border>
    </dxf>
  </dxfs>
  <tableStyles count="1" defaultTableStyle="TableStyleMedium2" defaultPivotStyle="PivotStyleLight16">
    <tableStyle name="College Loan Calculator" pivot="0" count="2">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1</xdr:row>
      <xdr:rowOff>26459</xdr:rowOff>
    </xdr:from>
    <xdr:to>
      <xdr:col>5</xdr:col>
      <xdr:colOff>171980</xdr:colOff>
      <xdr:row>2</xdr:row>
      <xdr:rowOff>340784</xdr:rowOff>
    </xdr:to>
    <xdr:sp macro="" textlink="">
      <xdr:nvSpPr>
        <xdr:cNvPr id="15" name="AutoShape 13" descr="&quot;&quot;" title="Artwork: Right Triangle"/>
        <xdr:cNvSpPr>
          <a:spLocks noChangeAspect="1" noChangeArrowheads="1" noTextEdit="1"/>
        </xdr:cNvSpPr>
      </xdr:nvSpPr>
      <xdr:spPr bwMode="auto">
        <a:xfrm>
          <a:off x="3609975" y="407459"/>
          <a:ext cx="526787" cy="8191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809625</xdr:colOff>
      <xdr:row>1</xdr:row>
      <xdr:rowOff>111889</xdr:rowOff>
    </xdr:from>
    <xdr:to>
      <xdr:col>5</xdr:col>
      <xdr:colOff>103566</xdr:colOff>
      <xdr:row>2</xdr:row>
      <xdr:rowOff>331976</xdr:rowOff>
    </xdr:to>
    <xdr:sp macro="" textlink="">
      <xdr:nvSpPr>
        <xdr:cNvPr id="17" name="Freeform 16" descr="&quot;&quot;" title="Artwork: Right Arrow"/>
        <xdr:cNvSpPr>
          <a:spLocks/>
        </xdr:cNvSpPr>
      </xdr:nvSpPr>
      <xdr:spPr bwMode="auto">
        <a:xfrm>
          <a:off x="3609975" y="492889"/>
          <a:ext cx="458373"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9</xdr:col>
      <xdr:colOff>781050</xdr:colOff>
      <xdr:row>1</xdr:row>
      <xdr:rowOff>111889</xdr:rowOff>
    </xdr:from>
    <xdr:to>
      <xdr:col>10</xdr:col>
      <xdr:colOff>102264</xdr:colOff>
      <xdr:row>2</xdr:row>
      <xdr:rowOff>331976</xdr:rowOff>
    </xdr:to>
    <xdr:sp macro="" textlink="">
      <xdr:nvSpPr>
        <xdr:cNvPr id="43" name="Freeform 42" descr="&quot;&quot;" title="Artwork: Right Arrow"/>
        <xdr:cNvSpPr>
          <a:spLocks/>
        </xdr:cNvSpPr>
      </xdr:nvSpPr>
      <xdr:spPr bwMode="auto">
        <a:xfrm>
          <a:off x="8229600" y="492889"/>
          <a:ext cx="454690"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5</xdr:col>
      <xdr:colOff>11651</xdr:colOff>
      <xdr:row>6</xdr:row>
      <xdr:rowOff>56093</xdr:rowOff>
    </xdr:from>
    <xdr:to>
      <xdr:col>5</xdr:col>
      <xdr:colOff>127858</xdr:colOff>
      <xdr:row>6</xdr:row>
      <xdr:rowOff>239439</xdr:rowOff>
    </xdr:to>
    <xdr:sp macro="" textlink="">
      <xdr:nvSpPr>
        <xdr:cNvPr id="58" name="Arrow" descr="&quot;&quot;" title="Artwork: Right Arrow"/>
        <xdr:cNvSpPr>
          <a:spLocks noChangeAspect="1"/>
        </xdr:cNvSpPr>
      </xdr:nvSpPr>
      <xdr:spPr bwMode="auto">
        <a:xfrm>
          <a:off x="4040726" y="2056343"/>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11</xdr:col>
      <xdr:colOff>1178239</xdr:colOff>
      <xdr:row>6</xdr:row>
      <xdr:rowOff>45509</xdr:rowOff>
    </xdr:from>
    <xdr:to>
      <xdr:col>12</xdr:col>
      <xdr:colOff>24399</xdr:colOff>
      <xdr:row>6</xdr:row>
      <xdr:rowOff>228855</xdr:rowOff>
    </xdr:to>
    <xdr:sp macro="" textlink="">
      <xdr:nvSpPr>
        <xdr:cNvPr id="59" name="Arrow" descr="&quot;&quot;" title="Artwork: Right Arrow"/>
        <xdr:cNvSpPr>
          <a:spLocks noChangeAspect="1"/>
        </xdr:cNvSpPr>
      </xdr:nvSpPr>
      <xdr:spPr bwMode="auto">
        <a:xfrm>
          <a:off x="10998514" y="2045759"/>
          <a:ext cx="141561"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xdr:from>
      <xdr:col>11</xdr:col>
      <xdr:colOff>22782</xdr:colOff>
      <xdr:row>2</xdr:row>
      <xdr:rowOff>130672</xdr:rowOff>
    </xdr:from>
    <xdr:to>
      <xdr:col>12</xdr:col>
      <xdr:colOff>1201406</xdr:colOff>
      <xdr:row>2</xdr:row>
      <xdr:rowOff>381759</xdr:rowOff>
    </xdr:to>
    <xdr:sp macro="" textlink="">
      <xdr:nvSpPr>
        <xdr:cNvPr id="37" name="Text" descr="&quot;&quot;" title="Date You'll Begin Paying Back Loans"/>
        <xdr:cNvSpPr txBox="1"/>
      </xdr:nvSpPr>
      <xdr:spPr>
        <a:xfrm>
          <a:off x="9395382" y="1016497"/>
          <a:ext cx="2397824" cy="251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tx2"/>
              </a:solidFill>
            </a:rPr>
            <a:t>Date</a:t>
          </a:r>
          <a:r>
            <a:rPr lang="en-US" sz="1050" baseline="0">
              <a:solidFill>
                <a:schemeClr val="tx2"/>
              </a:solidFill>
            </a:rPr>
            <a:t> You'll Begin Paying Back Loans</a:t>
          </a:r>
          <a:endParaRPr lang="en-US" sz="1050">
            <a:solidFill>
              <a:schemeClr val="tx2"/>
            </a:solidFill>
          </a:endParaRPr>
        </a:p>
      </xdr:txBody>
    </xdr:sp>
    <xdr:clientData/>
  </xdr:twoCellAnchor>
  <xdr:twoCellAnchor>
    <xdr:from>
      <xdr:col>10</xdr:col>
      <xdr:colOff>804105</xdr:colOff>
      <xdr:row>0</xdr:row>
      <xdr:rowOff>161925</xdr:rowOff>
    </xdr:from>
    <xdr:to>
      <xdr:col>13</xdr:col>
      <xdr:colOff>101160</xdr:colOff>
      <xdr:row>2</xdr:row>
      <xdr:rowOff>472440</xdr:rowOff>
    </xdr:to>
    <xdr:sp macro="" textlink="">
      <xdr:nvSpPr>
        <xdr:cNvPr id="38" name="Frame" descr="&quot;&quot;" title="Loan Payback Date Frame"/>
        <xdr:cNvSpPr/>
      </xdr:nvSpPr>
      <xdr:spPr>
        <a:xfrm>
          <a:off x="9852855" y="161925"/>
          <a:ext cx="2868930" cy="1072515"/>
        </a:xfrm>
        <a:prstGeom prst="frame">
          <a:avLst>
            <a:gd name="adj1" fmla="val 7065"/>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solidFill>
          </a:endParaRPr>
        </a:p>
      </xdr:txBody>
    </xdr:sp>
    <xdr:clientData/>
  </xdr:twoCellAnchor>
  <xdr:twoCellAnchor>
    <xdr:from>
      <xdr:col>5</xdr:col>
      <xdr:colOff>933449</xdr:colOff>
      <xdr:row>2</xdr:row>
      <xdr:rowOff>130672</xdr:rowOff>
    </xdr:from>
    <xdr:to>
      <xdr:col>9</xdr:col>
      <xdr:colOff>57149</xdr:colOff>
      <xdr:row>2</xdr:row>
      <xdr:rowOff>383002</xdr:rowOff>
    </xdr:to>
    <xdr:sp macro="" textlink="">
      <xdr:nvSpPr>
        <xdr:cNvPr id="28" name="Text" descr="&quot;&quot;" title="Estimated Annual Salary After Graduation"/>
        <xdr:cNvSpPr txBox="1"/>
      </xdr:nvSpPr>
      <xdr:spPr>
        <a:xfrm>
          <a:off x="4695824" y="1016497"/>
          <a:ext cx="2809875" cy="25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tx2"/>
              </a:solidFill>
            </a:rPr>
            <a:t>Estimated Annual Salary </a:t>
          </a:r>
          <a:r>
            <a:rPr lang="en-US" sz="1100" baseline="0">
              <a:solidFill>
                <a:schemeClr val="tx2"/>
              </a:solidFill>
            </a:rPr>
            <a:t>After Graduation</a:t>
          </a:r>
          <a:endParaRPr lang="en-US" sz="1100">
            <a:solidFill>
              <a:schemeClr val="tx2"/>
            </a:solidFill>
          </a:endParaRPr>
        </a:p>
      </xdr:txBody>
    </xdr:sp>
    <xdr:clientData/>
  </xdr:twoCellAnchor>
  <xdr:twoCellAnchor>
    <xdr:from>
      <xdr:col>6</xdr:col>
      <xdr:colOff>19049</xdr:colOff>
      <xdr:row>0</xdr:row>
      <xdr:rowOff>164149</xdr:rowOff>
    </xdr:from>
    <xdr:to>
      <xdr:col>8</xdr:col>
      <xdr:colOff>847724</xdr:colOff>
      <xdr:row>2</xdr:row>
      <xdr:rowOff>470217</xdr:rowOff>
    </xdr:to>
    <xdr:sp macro="" textlink="">
      <xdr:nvSpPr>
        <xdr:cNvPr id="29" name="Frame" descr="&quot;&quot;" title="Estimated annual salary after graduation"/>
        <xdr:cNvSpPr/>
      </xdr:nvSpPr>
      <xdr:spPr>
        <a:xfrm>
          <a:off x="5191124" y="164149"/>
          <a:ext cx="2705100" cy="1068068"/>
        </a:xfrm>
        <a:prstGeom prst="frame">
          <a:avLst>
            <a:gd name="adj1" fmla="val 7065"/>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3"/>
            </a:solidFill>
          </a:endParaRPr>
        </a:p>
      </xdr:txBody>
    </xdr:sp>
    <xdr:clientData/>
  </xdr:twoCellAnchor>
  <xdr:twoCellAnchor>
    <xdr:from>
      <xdr:col>11</xdr:col>
      <xdr:colOff>685800</xdr:colOff>
      <xdr:row>18</xdr:row>
      <xdr:rowOff>152401</xdr:rowOff>
    </xdr:from>
    <xdr:to>
      <xdr:col>12</xdr:col>
      <xdr:colOff>1186453</xdr:colOff>
      <xdr:row>20</xdr:row>
      <xdr:rowOff>140971</xdr:rowOff>
    </xdr:to>
    <xdr:sp macro="" textlink="ConsLoanPayback">
      <xdr:nvSpPr>
        <xdr:cNvPr id="139" name="Amount" descr="&quot;&quot;" title="Loan payback total frame"/>
        <xdr:cNvSpPr txBox="1"/>
      </xdr:nvSpPr>
      <xdr:spPr>
        <a:xfrm>
          <a:off x="10506075" y="5305426"/>
          <a:ext cx="1796053" cy="502920"/>
        </a:xfrm>
        <a:prstGeom prst="rect">
          <a:avLst/>
        </a:prstGeom>
        <a:no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97A017B-FD65-4BC6-BCA4-FA60D3E10FCD}" type="TxLink">
            <a:rPr lang="en-US" sz="1600" b="1" i="0" u="none" strike="noStrike">
              <a:solidFill>
                <a:schemeClr val="accent1"/>
              </a:solidFill>
              <a:latin typeface="Calibri"/>
              <a:cs typeface="Calibri"/>
            </a:rPr>
            <a:pPr algn="ctr"/>
            <a:t>$34,901.21</a:t>
          </a:fld>
          <a:endParaRPr lang="en-US" sz="1600" b="1">
            <a:solidFill>
              <a:schemeClr val="accent1"/>
            </a:solidFill>
          </a:endParaRPr>
        </a:p>
      </xdr:txBody>
    </xdr:sp>
    <xdr:clientData/>
  </xdr:twoCellAnchor>
  <xdr:twoCellAnchor editAs="oneCell">
    <xdr:from>
      <xdr:col>11</xdr:col>
      <xdr:colOff>200025</xdr:colOff>
      <xdr:row>18</xdr:row>
      <xdr:rowOff>242362</xdr:rowOff>
    </xdr:from>
    <xdr:to>
      <xdr:col>11</xdr:col>
      <xdr:colOff>428625</xdr:colOff>
      <xdr:row>20</xdr:row>
      <xdr:rowOff>29637</xdr:rowOff>
    </xdr:to>
    <xdr:sp macro="" textlink="">
      <xdr:nvSpPr>
        <xdr:cNvPr id="149" name="Arrow" descr="&quot;&quot;" title="Artwork: Right arrow"/>
        <xdr:cNvSpPr>
          <a:spLocks/>
        </xdr:cNvSpPr>
      </xdr:nvSpPr>
      <xdr:spPr bwMode="auto">
        <a:xfrm>
          <a:off x="9305925" y="5433487"/>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accent6"/>
        </a:solidFill>
        <a:ln w="0">
          <a:noFill/>
          <a:prstDash val="solid"/>
          <a:round/>
          <a:headEnd/>
          <a:tailEnd/>
        </a:ln>
      </xdr:spPr>
    </xdr:sp>
    <xdr:clientData/>
  </xdr:twoCellAnchor>
  <xdr:twoCellAnchor editAs="oneCell">
    <xdr:from>
      <xdr:col>11</xdr:col>
      <xdr:colOff>200025</xdr:colOff>
      <xdr:row>20</xdr:row>
      <xdr:rowOff>254040</xdr:rowOff>
    </xdr:from>
    <xdr:to>
      <xdr:col>11</xdr:col>
      <xdr:colOff>428625</xdr:colOff>
      <xdr:row>22</xdr:row>
      <xdr:rowOff>36024</xdr:rowOff>
    </xdr:to>
    <xdr:sp macro="" textlink="">
      <xdr:nvSpPr>
        <xdr:cNvPr id="151" name="Arrow" descr="&quot;&quot;" title="Artwork: Right arrow"/>
        <xdr:cNvSpPr>
          <a:spLocks/>
        </xdr:cNvSpPr>
      </xdr:nvSpPr>
      <xdr:spPr bwMode="auto">
        <a:xfrm>
          <a:off x="9305925" y="5959515"/>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accent6"/>
        </a:solidFill>
        <a:ln w="0">
          <a:noFill/>
          <a:prstDash val="solid"/>
          <a:round/>
          <a:headEnd/>
          <a:tailEnd/>
        </a:ln>
      </xdr:spPr>
    </xdr:sp>
    <xdr:clientData/>
  </xdr:twoCellAnchor>
  <xdr:twoCellAnchor>
    <xdr:from>
      <xdr:col>11</xdr:col>
      <xdr:colOff>685800</xdr:colOff>
      <xdr:row>20</xdr:row>
      <xdr:rowOff>142875</xdr:rowOff>
    </xdr:from>
    <xdr:to>
      <xdr:col>12</xdr:col>
      <xdr:colOff>1186617</xdr:colOff>
      <xdr:row>22</xdr:row>
      <xdr:rowOff>0</xdr:rowOff>
    </xdr:to>
    <xdr:sp macro="" textlink="EstimatedMonthlySalary">
      <xdr:nvSpPr>
        <xdr:cNvPr id="140" name="Amount" descr="&quot;&quot;" title="Income after graduation frame"/>
        <xdr:cNvSpPr txBox="1"/>
      </xdr:nvSpPr>
      <xdr:spPr>
        <a:xfrm>
          <a:off x="9791700" y="5924550"/>
          <a:ext cx="1720017" cy="502920"/>
        </a:xfrm>
        <a:prstGeom prst="rect">
          <a:avLst/>
        </a:prstGeom>
        <a:no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57F5AF7-63CC-49E8-9125-668E7D4670CB}" type="TxLink">
            <a:rPr lang="en-US" sz="1600" b="1" i="0" u="none" strike="noStrike">
              <a:solidFill>
                <a:schemeClr val="accent1"/>
              </a:solidFill>
              <a:latin typeface="Calibri"/>
              <a:cs typeface="Calibri"/>
            </a:rPr>
            <a:pPr algn="ctr"/>
            <a:t>$4,166.67</a:t>
          </a:fld>
          <a:endParaRPr lang="en-US" sz="1600" b="1">
            <a:solidFill>
              <a:schemeClr val="accent1"/>
            </a:solidFill>
          </a:endParaRPr>
        </a:p>
      </xdr:txBody>
    </xdr:sp>
    <xdr:clientData/>
  </xdr:twoCellAnchor>
  <xdr:twoCellAnchor editAs="oneCell">
    <xdr:from>
      <xdr:col>5</xdr:col>
      <xdr:colOff>11651</xdr:colOff>
      <xdr:row>7</xdr:row>
      <xdr:rowOff>49743</xdr:rowOff>
    </xdr:from>
    <xdr:to>
      <xdr:col>5</xdr:col>
      <xdr:colOff>127858</xdr:colOff>
      <xdr:row>7</xdr:row>
      <xdr:rowOff>233089</xdr:rowOff>
    </xdr:to>
    <xdr:sp macro="" textlink="">
      <xdr:nvSpPr>
        <xdr:cNvPr id="176" name="Arrow" descr="&quot;&quot;" title="Artwork: Right Arrow"/>
        <xdr:cNvSpPr>
          <a:spLocks noChangeAspect="1"/>
        </xdr:cNvSpPr>
      </xdr:nvSpPr>
      <xdr:spPr bwMode="auto">
        <a:xfrm>
          <a:off x="4040726" y="2307168"/>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11</xdr:col>
      <xdr:colOff>1178239</xdr:colOff>
      <xdr:row>7</xdr:row>
      <xdr:rowOff>39159</xdr:rowOff>
    </xdr:from>
    <xdr:to>
      <xdr:col>12</xdr:col>
      <xdr:colOff>22283</xdr:colOff>
      <xdr:row>7</xdr:row>
      <xdr:rowOff>222505</xdr:rowOff>
    </xdr:to>
    <xdr:sp macro="" textlink="">
      <xdr:nvSpPr>
        <xdr:cNvPr id="177" name="Arrow" descr="&quot;&quot;" title="Artwork: Right Arrow"/>
        <xdr:cNvSpPr>
          <a:spLocks noChangeAspect="1"/>
        </xdr:cNvSpPr>
      </xdr:nvSpPr>
      <xdr:spPr bwMode="auto">
        <a:xfrm>
          <a:off x="10998514" y="2296584"/>
          <a:ext cx="139445"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wsDr>
</file>

<file path=xl/tables/table1.xml><?xml version="1.0" encoding="utf-8"?>
<table xmlns="http://schemas.openxmlformats.org/spreadsheetml/2006/main" id="1" name="CollegeLoans" displayName="CollegeLoans" ref="C12:M17" totalsRowCount="1" dataDxfId="12" headerRowCellStyle="20% - Accent1" totalsRowCellStyle="Total">
  <tableColumns count="11">
    <tableColumn id="1" name="Loan No." totalsRowLabel="Totals" totalsRowDxfId="11"/>
    <tableColumn id="3" name="Lender" totalsRowDxfId="10"/>
    <tableColumn id="6" name="Loan Amount" totalsRowFunction="sum" totalsRowDxfId="9"/>
    <tableColumn id="7" name="Annual_x000a_Interest Rate" totalsRowDxfId="8"/>
    <tableColumn id="4" name="Beginning Date" totalsRowDxfId="7"/>
    <tableColumn id="9" name="Length (Yrs)" totalsRowDxfId="6"/>
    <tableColumn id="5" name="Ending Date" dataDxfId="5" totalsRowDxfId="4">
      <calculatedColumnFormula>IF(AND(CollegeLoans[[#This Row],[Beginning Date]]&gt;0,CollegeLoans[[#This Row],[Length (Yrs)]]&gt;0),EDATE(CollegeLoans[[#This Row],[Beginning Date]],CollegeLoans[[#This Row],[Length (Yrs)]]*12),"")</calculatedColumnFormula>
    </tableColumn>
    <tableColumn id="8" name="Current Monthly Payment" totalsRowFunction="custom" totalsRowDxfId="3">
      <calculatedColumnFormula>IFERROR(IF(AND(LoanStartLToday,COUNT(CollegeLoans[[#This Row],[Loan Amount]]:CollegeLoans[[#This Row],[Length (Yrs)]])=4,CollegeLoans[[#This Row],[Beginning Date]]&lt;=TODAY()),PMT(CollegeLoans[[#This Row],[Annual
Interest Rate]]/12,CollegeLoans[[#This Row],[Length (Yrs)]]*12,-CollegeLoans[[#This Row],[Loan Amount]],0,0),""),0)</calculatedColumnFormula>
      <totalsRowFormula>IF(SUBTOTAL(109,CollegeLoans[Current Monthly Payment])=0,"",SUBTOTAL(109,CollegeLoans[Current Monthly Payment]))</totalsRowFormula>
    </tableColumn>
    <tableColumn id="13" name="Total_x000a_Interest" totalsRowFunction="sum" totalsRowDxfId="2">
      <calculatedColumnFormula>IFERROR((CollegeLoans[[#This Row],[Scheduled Payment]]*(CollegeLoans[[#This Row],[Length (Yrs)]]*12))-CollegeLoans[[#This Row],[Loan Amount]],"")</calculatedColumnFormula>
    </tableColumn>
    <tableColumn id="11" name="Scheduled Payment" totalsRowFunction="sum" totalsRowDxfId="1">
      <calculatedColumnFormula>IF(COUNTA(CollegeLoans[[#This Row],[Loan Amount]:[Length (Yrs)]])&lt;&gt;4,"",PMT(CollegeLoans[[#This Row],[Annual
Interest Rate]]/12,CollegeLoans[[#This Row],[Length (Yrs)]]*12,-CollegeLoans[[#This Row],[Loan Amount]],0,0))</calculatedColumnFormula>
    </tableColumn>
    <tableColumn id="2" name="Annual_x000a_Payment" totalsRowFunction="sum" totalsRowDxfId="0">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Loan Details" altTextSummary="Summary of loan information for each loan: General Loan Details, such as Loan No, Lender, Loan Amount, and Annual Interest rate, Loan Payback Data, such as Beginning Date, Length of Loan in Years, and Payment Details, such as Current Payment, Total Interest, Scheduled Payment, and Annual Payment. "/>
    </ext>
  </extLst>
</table>
</file>

<file path=xl/theme/theme1.xml><?xml version="1.0" encoding="utf-8"?>
<a:theme xmlns:a="http://schemas.openxmlformats.org/drawingml/2006/main" name="college_theme_calc">
  <a:themeElements>
    <a:clrScheme name="College Loan Calculator">
      <a:dk1>
        <a:srgbClr val="180E00"/>
      </a:dk1>
      <a:lt1>
        <a:srgbClr val="F4FEE6"/>
      </a:lt1>
      <a:dk2>
        <a:srgbClr val="3D2300"/>
      </a:dk2>
      <a:lt2>
        <a:srgbClr val="FCE2BF"/>
      </a:lt2>
      <a:accent1>
        <a:srgbClr val="794600"/>
      </a:accent1>
      <a:accent2>
        <a:srgbClr val="B66800"/>
      </a:accent2>
      <a:accent3>
        <a:srgbClr val="CE7600"/>
      </a:accent3>
      <a:accent4>
        <a:srgbClr val="F9C680"/>
      </a:accent4>
      <a:accent5>
        <a:srgbClr val="F6A840"/>
      </a:accent5>
      <a:accent6>
        <a:srgbClr val="F28B00"/>
      </a:accent6>
      <a:hlink>
        <a:srgbClr val="23A3DD"/>
      </a:hlink>
      <a:folHlink>
        <a:srgbClr val="91919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2"/>
  <sheetViews>
    <sheetView showGridLines="0" tabSelected="1" zoomScaleNormal="100" workbookViewId="0"/>
  </sheetViews>
  <sheetFormatPr defaultColWidth="9.21875" defaultRowHeight="20.25" customHeight="1" x14ac:dyDescent="0.3"/>
  <cols>
    <col min="1" max="1" width="4.77734375" style="1" customWidth="1"/>
    <col min="2" max="2" width="2.21875" style="1" customWidth="1"/>
    <col min="3" max="3" width="20.77734375" style="1" customWidth="1"/>
    <col min="4" max="4" width="18.21875" style="1" customWidth="1"/>
    <col min="5" max="5" width="17.21875" style="1" customWidth="1"/>
    <col min="6" max="6" width="14.44140625" style="1" customWidth="1"/>
    <col min="7" max="7" width="15.77734375" style="1" customWidth="1"/>
    <col min="8" max="8" width="12.21875" style="1" customWidth="1"/>
    <col min="9" max="9" width="12.77734375" style="1" customWidth="1"/>
    <col min="10" max="10" width="17" style="1" customWidth="1"/>
    <col min="11" max="11" width="16.21875" style="1" customWidth="1"/>
    <col min="12" max="13" width="19.44140625" style="1" customWidth="1"/>
    <col min="14" max="14" width="2" customWidth="1"/>
    <col min="15" max="15" width="4.77734375" style="1" customWidth="1"/>
    <col min="16" max="16384" width="9.21875" style="1"/>
  </cols>
  <sheetData>
    <row r="1" spans="1:13" ht="20.25" customHeight="1" x14ac:dyDescent="0.3">
      <c r="A1" s="13"/>
    </row>
    <row r="2" spans="1:13" ht="39.75" customHeight="1" x14ac:dyDescent="0.7">
      <c r="B2" s="58" t="s">
        <v>27</v>
      </c>
      <c r="C2" s="58"/>
      <c r="D2" s="58"/>
      <c r="G2" s="56">
        <v>50000</v>
      </c>
      <c r="H2" s="56"/>
      <c r="I2" s="56"/>
      <c r="J2" s="2"/>
      <c r="L2" s="57">
        <v>42500</v>
      </c>
      <c r="M2" s="57"/>
    </row>
    <row r="3" spans="1:13" ht="39.75" customHeight="1" x14ac:dyDescent="0.8">
      <c r="B3" s="55" t="s">
        <v>28</v>
      </c>
      <c r="C3" s="55"/>
      <c r="D3" s="55"/>
      <c r="G3" s="56"/>
      <c r="H3" s="56"/>
      <c r="I3" s="56"/>
      <c r="J3" s="2"/>
      <c r="L3" s="57"/>
      <c r="M3" s="57"/>
    </row>
    <row r="4" spans="1:13" ht="20.25" customHeight="1" x14ac:dyDescent="0.3">
      <c r="B4" s="7"/>
      <c r="C4" s="7"/>
      <c r="D4" s="7"/>
      <c r="E4" s="7"/>
      <c r="F4" s="7"/>
      <c r="G4" s="7"/>
      <c r="H4" s="7"/>
      <c r="I4" s="7"/>
      <c r="J4" s="7"/>
      <c r="K4" s="7"/>
      <c r="L4" s="7"/>
      <c r="M4" s="7"/>
    </row>
    <row r="5" spans="1:13" ht="25.5" customHeight="1" x14ac:dyDescent="0.3">
      <c r="B5" s="21" t="s">
        <v>31</v>
      </c>
      <c r="C5"/>
      <c r="D5" s="6"/>
      <c r="E5" s="6"/>
      <c r="F5" s="6"/>
      <c r="G5" s="6"/>
      <c r="H5" s="6"/>
      <c r="I5" s="6"/>
      <c r="J5" s="6"/>
      <c r="K5" s="6"/>
      <c r="L5" s="6"/>
      <c r="M5" s="6"/>
    </row>
    <row r="6" spans="1:13" ht="12" customHeight="1" x14ac:dyDescent="0.3"/>
    <row r="7" spans="1:13" ht="20.25" customHeight="1" x14ac:dyDescent="0.3">
      <c r="B7" s="41" t="s">
        <v>24</v>
      </c>
      <c r="C7" s="41"/>
      <c r="D7" s="41"/>
      <c r="E7" s="41"/>
      <c r="F7" s="59">
        <f ca="1">IFERROR(IF((CollegeLoans[[#Totals],[Current Monthly Payment]])="",0,CollegeLoans[[#Totals],[Current Monthly Payment]]),0)</f>
        <v>190.91792743033542</v>
      </c>
      <c r="G7" s="59"/>
      <c r="I7" s="41" t="s">
        <v>25</v>
      </c>
      <c r="J7" s="41"/>
      <c r="K7" s="41"/>
      <c r="L7" s="41"/>
      <c r="M7" s="48">
        <f>IFERROR(CollegeLoans[[#Totals],[Scheduled Payment]],0)</f>
        <v>328.58590726058833</v>
      </c>
    </row>
    <row r="8" spans="1:13" ht="20.25" customHeight="1" x14ac:dyDescent="0.3">
      <c r="B8" s="41" t="s">
        <v>26</v>
      </c>
      <c r="C8" s="41"/>
      <c r="D8" s="41"/>
      <c r="E8" s="41"/>
      <c r="F8" s="60">
        <f ca="1">IFERROR((CollegeLoans[[#Totals],[Current Monthly Payment]]/EstimatedMonthlySalary),0)</f>
        <v>4.5820302583280501E-2</v>
      </c>
      <c r="G8" s="60"/>
      <c r="I8" s="41" t="s">
        <v>26</v>
      </c>
      <c r="J8" s="41"/>
      <c r="K8" s="41"/>
      <c r="L8" s="41"/>
      <c r="M8" s="49">
        <f>IFERROR(CollegeLoans[[#Totals],[Scheduled Payment]]/EstimatedMonthlySalary,0)</f>
        <v>7.8860617742541189E-2</v>
      </c>
    </row>
    <row r="9" spans="1:13" ht="6.75" customHeight="1" x14ac:dyDescent="0.45">
      <c r="B9" s="7"/>
      <c r="C9" s="7"/>
      <c r="D9" s="7"/>
      <c r="E9" s="8"/>
      <c r="F9" s="9"/>
      <c r="G9" s="7"/>
      <c r="H9" s="7"/>
      <c r="I9" s="7"/>
      <c r="J9" s="7"/>
      <c r="K9" s="7"/>
      <c r="L9" s="7"/>
      <c r="M9" s="7"/>
    </row>
    <row r="10" spans="1:13" ht="20.25" customHeight="1" x14ac:dyDescent="0.45">
      <c r="B10" s="10"/>
      <c r="C10" s="10"/>
      <c r="D10" s="10"/>
      <c r="E10" s="11"/>
      <c r="F10" s="12"/>
      <c r="G10" s="10"/>
      <c r="H10" s="10"/>
      <c r="I10" s="10"/>
      <c r="J10" s="10"/>
      <c r="K10" s="10"/>
      <c r="L10" s="10"/>
      <c r="M10" s="10"/>
    </row>
    <row r="11" spans="1:13" ht="23.25" customHeight="1" x14ac:dyDescent="0.3">
      <c r="C11" s="51" t="s">
        <v>21</v>
      </c>
      <c r="D11" s="51"/>
      <c r="E11" s="51"/>
      <c r="F11" s="52"/>
      <c r="G11" s="50" t="s">
        <v>22</v>
      </c>
      <c r="H11" s="51"/>
      <c r="I11" s="52"/>
      <c r="J11" s="51" t="s">
        <v>23</v>
      </c>
      <c r="K11" s="54"/>
      <c r="L11" s="54"/>
      <c r="M11" s="54"/>
    </row>
    <row r="12" spans="1:13" ht="45" customHeight="1" x14ac:dyDescent="0.3">
      <c r="C12" s="15" t="s">
        <v>2</v>
      </c>
      <c r="D12" s="16" t="s">
        <v>1</v>
      </c>
      <c r="E12" s="17" t="s">
        <v>0</v>
      </c>
      <c r="F12" s="18" t="s">
        <v>10</v>
      </c>
      <c r="G12" s="19" t="s">
        <v>17</v>
      </c>
      <c r="H12" s="17" t="s">
        <v>19</v>
      </c>
      <c r="I12" s="18" t="s">
        <v>18</v>
      </c>
      <c r="J12" s="17" t="s">
        <v>30</v>
      </c>
      <c r="K12" s="17" t="s">
        <v>20</v>
      </c>
      <c r="L12" s="17" t="s">
        <v>11</v>
      </c>
      <c r="M12" s="17" t="s">
        <v>8</v>
      </c>
    </row>
    <row r="13" spans="1:13" ht="20.25" customHeight="1" x14ac:dyDescent="0.3">
      <c r="C13" s="32" t="s">
        <v>3</v>
      </c>
      <c r="D13" s="33" t="s">
        <v>13</v>
      </c>
      <c r="E13" s="34">
        <v>10000</v>
      </c>
      <c r="F13" s="35">
        <v>0.05</v>
      </c>
      <c r="G13" s="36">
        <v>42461</v>
      </c>
      <c r="H13" s="37">
        <v>10</v>
      </c>
      <c r="I13" s="47">
        <f>IF(AND(CollegeLoans[[#This Row],[Beginning Date]]&gt;0,CollegeLoans[[#This Row],[Length (Yrs)]]&gt;0),EDATE(CollegeLoans[[#This Row],[Beginning Date]],CollegeLoans[[#This Row],[Length (Yrs)]]*12),"")</f>
        <v>46113</v>
      </c>
      <c r="J13" s="23">
        <f ca="1">IFERROR(IF(AND(LoanStartLToday,COUNT(CollegeLoans[[#This Row],[Loan Amount]]:CollegeLoans[[#This Row],[Length (Yrs)]])=4,CollegeLoans[[#This Row],[Beginning Date]]&lt;=TODAY()),PMT(CollegeLoans[[#This Row],[Annual
Interest Rate]]/12,CollegeLoans[[#This Row],[Length (Yrs)]]*12,-CollegeLoans[[#This Row],[Loan Amount]],0,0),""),0)</f>
        <v>106.06551523907524</v>
      </c>
      <c r="K13" s="24">
        <f>IFERROR((CollegeLoans[[#This Row],[Scheduled Payment]]*(CollegeLoans[[#This Row],[Length (Yrs)]]*12))-CollegeLoans[[#This Row],[Loan Amount]],"")</f>
        <v>2727.8618286890287</v>
      </c>
      <c r="L13" s="25">
        <f>IF(COUNTA(CollegeLoans[[#This Row],[Loan Amount]:[Length (Yrs)]])&lt;&gt;4,"",PMT(CollegeLoans[[#This Row],[Annual
Interest Rate]]/12,CollegeLoans[[#This Row],[Length (Yrs)]]*12,-CollegeLoans[[#This Row],[Loan Amount]],0,0))</f>
        <v>106.06551523907524</v>
      </c>
      <c r="M13" s="24">
        <f>IFERROR(CollegeLoans[[#This Row],[Scheduled Payment]]*12,"")</f>
        <v>1272.7861828689029</v>
      </c>
    </row>
    <row r="14" spans="1:13" ht="20.25" customHeight="1" x14ac:dyDescent="0.3">
      <c r="C14" s="32" t="s">
        <v>4</v>
      </c>
      <c r="D14" s="33" t="s">
        <v>14</v>
      </c>
      <c r="E14" s="34">
        <v>8000</v>
      </c>
      <c r="F14" s="35">
        <v>0.05</v>
      </c>
      <c r="G14" s="36">
        <v>42491</v>
      </c>
      <c r="H14" s="37">
        <v>10</v>
      </c>
      <c r="I14" s="47">
        <f>IF(AND(CollegeLoans[[#This Row],[Beginning Date]]&gt;0,CollegeLoans[[#This Row],[Length (Yrs)]]&gt;0),EDATE(CollegeLoans[[#This Row],[Beginning Date]],CollegeLoans[[#This Row],[Length (Yrs)]]*12),"")</f>
        <v>46143</v>
      </c>
      <c r="J14" s="23">
        <f ca="1">IFERROR(IF(AND(LoanStartLToday,COUNT(CollegeLoans[[#This Row],[Loan Amount]]:CollegeLoans[[#This Row],[Length (Yrs)]])=4,CollegeLoans[[#This Row],[Beginning Date]]&lt;=TODAY()),PMT(CollegeLoans[[#This Row],[Annual
Interest Rate]]/12,CollegeLoans[[#This Row],[Length (Yrs)]]*12,-CollegeLoans[[#This Row],[Loan Amount]],0,0),""),0)</f>
        <v>84.852412191260186</v>
      </c>
      <c r="K14" s="24">
        <f>IFERROR((CollegeLoans[[#This Row],[Scheduled Payment]]*(CollegeLoans[[#This Row],[Length (Yrs)]]*12))-CollegeLoans[[#This Row],[Loan Amount]],"")</f>
        <v>2182.289462951223</v>
      </c>
      <c r="L14" s="25">
        <f>IF(COUNTA(CollegeLoans[[#This Row],[Loan Amount]:[Length (Yrs)]])&lt;&gt;4,"",PMT(CollegeLoans[[#This Row],[Annual
Interest Rate]]/12,CollegeLoans[[#This Row],[Length (Yrs)]]*12,-CollegeLoans[[#This Row],[Loan Amount]],0,0))</f>
        <v>84.852412191260186</v>
      </c>
      <c r="M14" s="24">
        <f>IFERROR(CollegeLoans[[#This Row],[Scheduled Payment]]*12,"")</f>
        <v>1018.2289462951222</v>
      </c>
    </row>
    <row r="15" spans="1:13" ht="20.25" customHeight="1" x14ac:dyDescent="0.3">
      <c r="C15" s="32" t="s">
        <v>5</v>
      </c>
      <c r="D15" s="33" t="s">
        <v>15</v>
      </c>
      <c r="E15" s="34">
        <v>6000</v>
      </c>
      <c r="F15" s="35">
        <v>4.4999999999999998E-2</v>
      </c>
      <c r="G15" s="36">
        <v>42795</v>
      </c>
      <c r="H15" s="37">
        <v>10</v>
      </c>
      <c r="I15" s="47">
        <f>IF(AND(CollegeLoans[[#This Row],[Beginning Date]]&gt;0,CollegeLoans[[#This Row],[Length (Yrs)]]&gt;0),EDATE(CollegeLoans[[#This Row],[Beginning Date]],CollegeLoans[[#This Row],[Length (Yrs)]]*12),"")</f>
        <v>46447</v>
      </c>
      <c r="J15" s="23" t="str">
        <f ca="1">IFERROR(IF(AND(LoanStartLToday,COUNT(CollegeLoans[[#This Row],[Loan Amount]]:CollegeLoans[[#This Row],[Length (Yrs)]])=4,CollegeLoans[[#This Row],[Beginning Date]]&lt;=TODAY()),PMT(CollegeLoans[[#This Row],[Annual
Interest Rate]]/12,CollegeLoans[[#This Row],[Length (Yrs)]]*12,-CollegeLoans[[#This Row],[Loan Amount]],0,0),""),0)</f>
        <v/>
      </c>
      <c r="K15" s="24">
        <f>IFERROR((CollegeLoans[[#This Row],[Scheduled Payment]]*(CollegeLoans[[#This Row],[Length (Yrs)]]*12))-CollegeLoans[[#This Row],[Loan Amount]],"")</f>
        <v>1461.9654305051017</v>
      </c>
      <c r="L15" s="25">
        <f>IF(COUNTA(CollegeLoans[[#This Row],[Loan Amount]:[Length (Yrs)]])&lt;&gt;4,"",PMT(CollegeLoans[[#This Row],[Annual
Interest Rate]]/12,CollegeLoans[[#This Row],[Length (Yrs)]]*12,-CollegeLoans[[#This Row],[Loan Amount]],0,0))</f>
        <v>62.183045254209183</v>
      </c>
      <c r="M15" s="24">
        <f>IFERROR(CollegeLoans[[#This Row],[Scheduled Payment]]*12,"")</f>
        <v>746.19654305051017</v>
      </c>
    </row>
    <row r="16" spans="1:13" ht="20.25" customHeight="1" x14ac:dyDescent="0.3">
      <c r="C16" s="32" t="s">
        <v>12</v>
      </c>
      <c r="D16" s="33" t="s">
        <v>16</v>
      </c>
      <c r="E16" s="34">
        <v>4000</v>
      </c>
      <c r="F16" s="35">
        <v>0.05</v>
      </c>
      <c r="G16" s="36">
        <v>42856</v>
      </c>
      <c r="H16" s="37">
        <v>5</v>
      </c>
      <c r="I16" s="47">
        <f>IF(AND(CollegeLoans[[#This Row],[Beginning Date]]&gt;0,CollegeLoans[[#This Row],[Length (Yrs)]]&gt;0),EDATE(CollegeLoans[[#This Row],[Beginning Date]],CollegeLoans[[#This Row],[Length (Yrs)]]*12),"")</f>
        <v>44682</v>
      </c>
      <c r="J16" s="23" t="str">
        <f ca="1">IFERROR(IF(AND(LoanStartLToday,COUNT(CollegeLoans[[#This Row],[Loan Amount]]:CollegeLoans[[#This Row],[Length (Yrs)]])=4,CollegeLoans[[#This Row],[Beginning Date]]&lt;=TODAY()),PMT(CollegeLoans[[#This Row],[Annual
Interest Rate]]/12,CollegeLoans[[#This Row],[Length (Yrs)]]*12,-CollegeLoans[[#This Row],[Loan Amount]],0,0),""),0)</f>
        <v/>
      </c>
      <c r="K16" s="24">
        <f>IFERROR((CollegeLoans[[#This Row],[Scheduled Payment]]*(CollegeLoans[[#This Row],[Length (Yrs)]]*12))-CollegeLoans[[#This Row],[Loan Amount]],"")</f>
        <v>529.09607456262438</v>
      </c>
      <c r="L16" s="25">
        <f>IF(COUNTA(CollegeLoans[[#This Row],[Loan Amount]:[Length (Yrs)]])&lt;&gt;4,"",PMT(CollegeLoans[[#This Row],[Annual
Interest Rate]]/12,CollegeLoans[[#This Row],[Length (Yrs)]]*12,-CollegeLoans[[#This Row],[Loan Amount]],0,0))</f>
        <v>75.484934576043742</v>
      </c>
      <c r="M16" s="24">
        <f>IFERROR(CollegeLoans[[#This Row],[Scheduled Payment]]*12,"")</f>
        <v>905.8192149125249</v>
      </c>
    </row>
    <row r="17" spans="3:13" ht="20.25" customHeight="1" x14ac:dyDescent="0.3">
      <c r="C17" s="42" t="s">
        <v>7</v>
      </c>
      <c r="D17" s="43"/>
      <c r="E17" s="27">
        <f>SUBTOTAL(109,CollegeLoans[Loan Amount])</f>
        <v>28000</v>
      </c>
      <c r="F17" s="44"/>
      <c r="G17" s="45"/>
      <c r="H17" s="43"/>
      <c r="I17" s="46"/>
      <c r="J17" s="26">
        <f ca="1">IF(SUBTOTAL(109,CollegeLoans[Current Monthly Payment])=0,"",SUBTOTAL(109,CollegeLoans[Current Monthly Payment]))</f>
        <v>190.91792743033542</v>
      </c>
      <c r="K17" s="27">
        <f>SUBTOTAL(109,CollegeLoans[Total
Interest])</f>
        <v>6901.2127967079778</v>
      </c>
      <c r="L17" s="28">
        <f>SUBTOTAL(109,CollegeLoans[Scheduled Payment])</f>
        <v>328.58590726058833</v>
      </c>
      <c r="M17" s="27">
        <f>SUBTOTAL(109,CollegeLoans[Annual
Payment])</f>
        <v>3943.0308871270599</v>
      </c>
    </row>
    <row r="18" spans="3:13" ht="20.25" customHeight="1" x14ac:dyDescent="0.3">
      <c r="C18" s="22" t="s">
        <v>6</v>
      </c>
      <c r="D18" s="38"/>
      <c r="E18" s="30">
        <f>AVERAGE(CollegeLoans[Loan Amount])</f>
        <v>7000</v>
      </c>
      <c r="F18" s="39">
        <f>AVERAGE(CollegeLoans[Annual
Interest Rate])</f>
        <v>4.8750000000000002E-2</v>
      </c>
      <c r="G18" s="40"/>
      <c r="H18" s="40"/>
      <c r="I18" s="40"/>
      <c r="J18" s="29"/>
      <c r="K18" s="30">
        <f>AVERAGE(CollegeLoans[Total
Interest])</f>
        <v>1725.3031991769944</v>
      </c>
      <c r="L18" s="31"/>
      <c r="M18" s="30">
        <f>AVERAGE(CollegeLoans[Annual
Payment])</f>
        <v>985.75772178176499</v>
      </c>
    </row>
    <row r="19" spans="3:13" ht="20.25" customHeight="1" x14ac:dyDescent="0.3">
      <c r="C19" s="53"/>
      <c r="D19" s="53"/>
      <c r="E19" s="53"/>
      <c r="F19" s="53"/>
      <c r="G19" s="53"/>
      <c r="H19" s="53"/>
      <c r="I19" s="53"/>
      <c r="J19" s="53"/>
      <c r="K19" s="53"/>
      <c r="L19" s="53"/>
      <c r="M19" s="53"/>
    </row>
    <row r="20" spans="3:13" ht="20.25" customHeight="1" x14ac:dyDescent="0.3">
      <c r="G20" s="3"/>
      <c r="H20" s="3"/>
      <c r="I20" s="3"/>
      <c r="J20" s="3"/>
      <c r="K20" s="20" t="s">
        <v>9</v>
      </c>
      <c r="M20" s="5">
        <f>CollegeLoans[[#Totals],[Loan Amount]]+CollegeLoans[[#Totals],[Total
Interest]]</f>
        <v>34901.21279670798</v>
      </c>
    </row>
    <row r="21" spans="3:13" ht="20.25" customHeight="1" x14ac:dyDescent="0.3">
      <c r="C21" s="14"/>
    </row>
    <row r="22" spans="3:13" ht="20.25" customHeight="1" x14ac:dyDescent="0.3">
      <c r="C22" s="4"/>
      <c r="D22" s="4"/>
      <c r="F22" s="3"/>
      <c r="G22" s="3"/>
      <c r="H22" s="3"/>
      <c r="I22" s="3"/>
      <c r="J22" s="3"/>
      <c r="K22" s="20" t="s">
        <v>29</v>
      </c>
      <c r="M22" s="5">
        <f>(EstimatedAnnualSalary/12)</f>
        <v>4166.666666666667</v>
      </c>
    </row>
  </sheetData>
  <sheetProtection selectLockedCells="1"/>
  <mergeCells count="10">
    <mergeCell ref="G11:I11"/>
    <mergeCell ref="C11:F11"/>
    <mergeCell ref="C19:M19"/>
    <mergeCell ref="J11:M11"/>
    <mergeCell ref="B3:D3"/>
    <mergeCell ref="G2:I3"/>
    <mergeCell ref="L2:M3"/>
    <mergeCell ref="B2:D2"/>
    <mergeCell ref="F7:G7"/>
    <mergeCell ref="F8:G8"/>
  </mergeCells>
  <dataValidations count="5">
    <dataValidation type="custom" allowBlank="1" showInputMessage="1" showErrorMessage="1" errorTitle="ALERT" error="This cell is automatically populated and should not be overwitten. Overwriting this cell would break calculations in this worksheet." sqref="F8:G8 M7:M8">
      <formula1>LEN(F7)=""</formula1>
    </dataValidation>
    <dataValidation allowBlank="1" showInputMessage="1" showErrorMessage="1" errorTitle="ALERT" error="This cell is automatically populated and should not be overwitten. Overwriting this cell would break calculations in this worksheet." sqref="F8:G8 J13:M16"/>
    <dataValidation type="custom" allowBlank="1" showInputMessage="1" showErrorMessage="1" errorTitle="ALERT" error="This cell is automatically populated and should not be overwitten. Overwriting this cell would break calculations in this worksheet." sqref="F7:G7">
      <formula1>LEN(E7)=""</formula1>
    </dataValidation>
    <dataValidation type="whole" operator="greaterThanOrEqual" allowBlank="1" showInputMessage="1" showErrorMessage="1" sqref="H13:H16">
      <formula1>0</formula1>
    </dataValidation>
    <dataValidation operator="greaterThanOrEqual" allowBlank="1" showInputMessage="1" showErrorMessage="1" sqref="I13:I16"/>
  </dataValidations>
  <pageMargins left="0.25" right="0.25" top="0.75" bottom="0.75" header="0.3" footer="0.3"/>
  <pageSetup scale="69" fitToHeight="0" orientation="landscape" r:id="rId1"/>
  <ignoredErrors>
    <ignoredError sqref="I13 I14:I16" unlockedFormula="1"/>
  </ignoredErrors>
  <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Calculator'!L13:L16</xm:f>
              <xm:sqref>L18</xm:sqref>
            </x14:sparkline>
            <x14:sparkline>
              <xm:f>'Loan Calculator'!J13:J16</xm:f>
              <xm:sqref>J18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Loan Calculator</vt:lpstr>
      <vt:lpstr>ConsLoanPayback</vt:lpstr>
      <vt:lpstr>EstimatedAnnualSalary</vt:lpstr>
      <vt:lpstr>EstimatedMonthlySalary</vt:lpstr>
      <vt:lpstr>LoanPaybackStart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Devang</dc:creator>
  <cp:lastModifiedBy>Devang</cp:lastModifiedBy>
  <dcterms:created xsi:type="dcterms:W3CDTF">2015-08-26T04:11:57Z</dcterms:created>
  <dcterms:modified xsi:type="dcterms:W3CDTF">2016-10-12T14:39:00Z</dcterms:modified>
</cp:coreProperties>
</file>