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665" windowHeight="12000" activeTab="0"/>
  </bookViews>
  <sheets>
    <sheet name="BE405" sheetId="1" r:id="rId1"/>
  </sheets>
  <externalReferences>
    <externalReference r:id="rId4"/>
  </externalReferences>
  <definedNames>
    <definedName name="__IntlFixup" hidden="1">TRUE</definedName>
    <definedName name="__IntlFixupTable" hidden="1">#REF!</definedName>
    <definedName name="ABD">'[1]Health Report'!#REF!</definedName>
    <definedName name="AD">'[1]Health Report'!#REF!</definedName>
    <definedName name="ADE">'[1]Health Report'!#REF!</definedName>
    <definedName name="AllocatedFixedCosts" localSheetId="0" hidden="1">'BE405'!$K$43</definedName>
    <definedName name="AP">'[1]Health Report'!#REF!</definedName>
    <definedName name="AR">'[1]Health Report'!#REF!</definedName>
    <definedName name="ARN">'[1]Health Report'!#REF!</definedName>
    <definedName name="BDE">'[1]Health Report'!#REF!</definedName>
    <definedName name="BreakevenCOS" localSheetId="0" hidden="1">'BE405'!$G$24</definedName>
    <definedName name="BreakevenGP" localSheetId="0" hidden="1">'BE405'!$I$24</definedName>
    <definedName name="BreakevenQty" localSheetId="0" hidden="1">'BE405'!$C$24</definedName>
    <definedName name="BreakevenREV" localSheetId="0" hidden="1">'BE405'!$B$24</definedName>
    <definedName name="CA">'[1]Health Report'!#REF!</definedName>
    <definedName name="CCE">'[1]Health Report'!#REF!</definedName>
    <definedName name="CL">'[1]Health Report'!#REF!</definedName>
    <definedName name="COS">'[1]Health Report'!#REF!</definedName>
    <definedName name="Cost_of_Sales" localSheetId="0" hidden="1">'BE405'!$G$23</definedName>
    <definedName name="Credits">#REF!</definedName>
    <definedName name="CVPCategoryTitle" localSheetId="0" hidden="1">'BE405'!$A$17</definedName>
    <definedName name="Debits">#REF!</definedName>
    <definedName name="DP">'[1]Health Report'!#REF!</definedName>
    <definedName name="DY">'[1]Health Report'!#REF!</definedName>
    <definedName name="ED">'[1]Health Report'!#REF!</definedName>
    <definedName name="EQ">'[1]Health Report'!#REF!</definedName>
    <definedName name="FA">'[1]Health Report'!#REF!</definedName>
    <definedName name="FixedOverhead" localSheetId="0" hidden="1">'BE405'!$B$14</definedName>
    <definedName name="FSIC">'[1]Master Entry Sheet'!#REF!</definedName>
    <definedName name="FY">'[1]Health Report'!#REF!</definedName>
    <definedName name="Gross_Profit" localSheetId="0" hidden="1">'BE405'!$I$23</definedName>
    <definedName name="Gross_Profit_Percentage" localSheetId="0" hidden="1">'BE405'!$J$23</definedName>
    <definedName name="HTML_CodePage" hidden="1">1252</definedName>
    <definedName name="HTML_Control" hidden="1">{"'40 Column'!$C$3:$AZ$57"}</definedName>
    <definedName name="HTML_Description" hidden="1">"40 Month Forecast Analysis"</definedName>
    <definedName name="HTML_Email" hidden="1">"sales@jaxworks.com"</definedName>
    <definedName name="HTML_Header" hidden="1">"Jaxworks: 40 Month Financial Projection"</definedName>
    <definedName name="HTML_LastUpdate" hidden="1">"4/17/99"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"D:\analysis\40col.htm"</definedName>
    <definedName name="HTML_Title" hidden="1">"Jaxworks: 40 Month Financial Projection"</definedName>
    <definedName name="IBIT">'[1]Health Report'!#REF!</definedName>
    <definedName name="IBT">'[1]Health Report'!#REF!</definedName>
    <definedName name="Increment">'[1]Projected Breakeven'!#REF!</definedName>
    <definedName name="INT">'[1]Health Report'!#REF!</definedName>
    <definedName name="INV">'[1]Health Report'!#REF!</definedName>
    <definedName name="IT">'[1]Health Report'!#REF!</definedName>
    <definedName name="LabelGP" localSheetId="0" hidden="1">'BE405'!$I$22</definedName>
    <definedName name="LastGoodSpinnerValue" localSheetId="0" hidden="1">'BE405'!$D$13</definedName>
    <definedName name="LTD">'[1]Health Report'!#REF!</definedName>
    <definedName name="Macro1">[0]!Macro1</definedName>
    <definedName name="Macro2">[0]!Macro2</definedName>
    <definedName name="NI">'[1]Health Report'!#REF!</definedName>
    <definedName name="NS">'[1]Health Report'!#REF!</definedName>
    <definedName name="NW">'[1]Health Report'!#REF!</definedName>
    <definedName name="OC">'[1]Health Report'!#REF!</definedName>
    <definedName name="OCA">'[1]Health Report'!#REF!</definedName>
    <definedName name="OCL">'[1]Health Report'!#REF!</definedName>
    <definedName name="OE">'[1]Health Report'!#REF!</definedName>
    <definedName name="ONCA">'[1]Health Report'!#REF!</definedName>
    <definedName name="ONCL">'[1]Health Report'!#REF!</definedName>
    <definedName name="ONOE">'[1]Health Report'!#REF!</definedName>
    <definedName name="ONOI">'[1]Health Report'!#REF!</definedName>
    <definedName name="OOE">'[1]Health Report'!#REF!</definedName>
    <definedName name="PartItemName" localSheetId="0" hidden="1">'BE405'!$C$3</definedName>
    <definedName name="Percentage_of_Sales" localSheetId="0" hidden="1">'BE405'!$K$23</definedName>
    <definedName name="PercentageOfFixedCosts" localSheetId="0" hidden="1">'BE405'!$G$43</definedName>
    <definedName name="PercentageOfFixedCostsSpinner" localSheetId="0" hidden="1">'BE405'!$D$12</definedName>
    <definedName name="PI">'[1]Health Report'!#REF!</definedName>
    <definedName name="PN">'[1]Health Report'!#REF!</definedName>
    <definedName name="PPE">'[1]Health Report'!#REF!</definedName>
    <definedName name="Price" localSheetId="0" hidden="1">'BE405'!$E$23</definedName>
    <definedName name="_xlnm.Print_Area" localSheetId="0">'BE405'!$A$9:$L$43</definedName>
    <definedName name="QA">'[1]Health Report'!#REF!</definedName>
    <definedName name="QAActiveSheetID">#N/A</definedName>
    <definedName name="RE">'[1]Health Report'!#REF!</definedName>
    <definedName name="Revenues" localSheetId="0" hidden="1">'BE405'!$B$23</definedName>
    <definedName name="SET1">#REF!</definedName>
    <definedName name="STD">'[1]Health Report'!#REF!</definedName>
    <definedName name="TA">'[1]Health Report'!#REF!</definedName>
    <definedName name="TL">'[1]Health Report'!#REF!</definedName>
    <definedName name="TotalCosts" localSheetId="0" hidden="1">'BE405'!$C$43</definedName>
    <definedName name="Unit_Cost" localSheetId="0" hidden="1">'BE405'!$F$23</definedName>
    <definedName name="Units_Sold" localSheetId="0" hidden="1">'BE405'!$C$23</definedName>
    <definedName name="WC">'[1]Health Report'!#REF!</definedName>
  </definedNames>
  <calcPr fullCalcOnLoad="1"/>
</workbook>
</file>

<file path=xl/sharedStrings.xml><?xml version="1.0" encoding="utf-8"?>
<sst xmlns="http://schemas.openxmlformats.org/spreadsheetml/2006/main" count="24" uniqueCount="20">
  <si>
    <t>Enter Data in yellow shaded cells.</t>
  </si>
  <si>
    <t>Sales Revenue</t>
  </si>
  <si>
    <t>Cost of Sales</t>
  </si>
  <si>
    <t>Allocated Fixed Expenses</t>
  </si>
  <si>
    <t>Income Before Tax</t>
  </si>
  <si>
    <t>Income Taxes</t>
  </si>
  <si>
    <t>Net Income (Loss)</t>
  </si>
  <si>
    <t>LastGoodSpinnerValue</t>
  </si>
  <si>
    <t>FixedOverhead</t>
  </si>
  <si>
    <t>quantity</t>
  </si>
  <si>
    <t>Fixed Expenses</t>
  </si>
  <si>
    <t>Revenues</t>
  </si>
  <si>
    <t>Units Sold</t>
  </si>
  <si>
    <t>Price</t>
  </si>
  <si>
    <t>Unit Cost</t>
  </si>
  <si>
    <t>Gross Profit</t>
  </si>
  <si>
    <t>Enter Data:</t>
  </si>
  <si>
    <t>Breakeven Point:</t>
  </si>
  <si>
    <t>Value of Allocated Fixed Expenses:</t>
  </si>
  <si>
    <t>© Copyright, 2005-2006, Jaxworks, All Rights Reserved.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</si>
</sst>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$&quot;#,##0"/>
    <numFmt numFmtId="167" formatCode="0.00%_);[Red]\(0.00%\)"/>
    <numFmt numFmtId="168" formatCode="0%_);[Red]\(0%\)"/>
    <numFmt numFmtId="169" formatCode="_(* #,##0.00_);[Red]_(* \(#,##0.00\);_(* &quot;-&quot;??_);_(@_)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8.5"/>
      <color indexed="8"/>
      <name val="Arial"/>
      <family val="2"/>
    </font>
    <font>
      <b/>
      <u val="single"/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10"/>
      <name val="Arial"/>
      <family val="2"/>
    </font>
    <font>
      <sz val="8"/>
      <name val="Times New Roman"/>
      <family val="0"/>
    </font>
    <font>
      <sz val="10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9"/>
      <color indexed="12"/>
      <name val="Courier"/>
      <family val="0"/>
    </font>
    <font>
      <sz val="10"/>
      <color indexed="10"/>
      <name val="Helv"/>
      <family val="0"/>
    </font>
    <font>
      <sz val="9"/>
      <color indexed="10"/>
      <name val="Arial"/>
      <family val="0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0"/>
    </font>
    <font>
      <i/>
      <sz val="24"/>
      <color indexed="16"/>
      <name val="Times New Roman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13"/>
        <bgColor indexed="13"/>
      </patternFill>
    </fill>
    <fill>
      <patternFill patternType="solid">
        <fgColor rgb="FFC6EFCE"/>
        <bgColor indexed="64"/>
      </patternFill>
    </fill>
    <fill>
      <patternFill patternType="darkGray">
        <fgColor indexed="22"/>
        <bgColor indexed="13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5" fontId="12" fillId="0" borderId="1">
      <alignment/>
      <protection locked="0"/>
    </xf>
    <xf numFmtId="0" fontId="45" fillId="27" borderId="2" applyNumberFormat="0" applyAlignment="0" applyProtection="0"/>
    <xf numFmtId="0" fontId="4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3" fillId="0" borderId="4">
      <alignment/>
      <protection/>
    </xf>
    <xf numFmtId="4" fontId="12" fillId="29" borderId="4">
      <alignment/>
      <protection locked="0"/>
    </xf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8" fillId="30" borderId="0" applyNumberFormat="0" applyBorder="0" applyAlignment="0" applyProtection="0"/>
    <xf numFmtId="4" fontId="12" fillId="31" borderId="4">
      <alignment/>
      <protection/>
    </xf>
    <xf numFmtId="43" fontId="4" fillId="0" borderId="5">
      <alignment/>
      <protection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2" borderId="2" applyNumberFormat="0" applyAlignment="0" applyProtection="0"/>
    <xf numFmtId="43" fontId="4" fillId="0" borderId="7">
      <alignment/>
      <protection/>
    </xf>
    <xf numFmtId="0" fontId="51" fillId="0" borderId="8" applyNumberFormat="0" applyFill="0" applyAlignment="0" applyProtection="0"/>
    <xf numFmtId="44" fontId="4" fillId="0" borderId="9">
      <alignment/>
      <protection/>
    </xf>
    <xf numFmtId="0" fontId="52" fillId="33" borderId="0" applyNumberFormat="0" applyBorder="0" applyAlignment="0" applyProtection="0"/>
    <xf numFmtId="0" fontId="17" fillId="0" borderId="0">
      <alignment/>
      <protection/>
    </xf>
    <xf numFmtId="0" fontId="0" fillId="34" borderId="10" applyNumberFormat="0" applyFont="0" applyAlignment="0" applyProtection="0"/>
    <xf numFmtId="0" fontId="53" fillId="27" borderId="11" applyNumberFormat="0" applyAlignment="0" applyProtection="0"/>
    <xf numFmtId="168" fontId="0" fillId="0" borderId="0" applyFont="0" applyFill="0" applyBorder="0" applyAlignment="0" applyProtection="0"/>
    <xf numFmtId="168" fontId="5" fillId="35" borderId="12">
      <alignment/>
      <protection/>
    </xf>
    <xf numFmtId="167" fontId="5" fillId="0" borderId="12" applyFont="0" applyFill="0" applyBorder="0" applyAlignment="0" applyProtection="0"/>
    <xf numFmtId="2" fontId="18" fillId="0" borderId="0">
      <alignment/>
      <protection locked="0"/>
    </xf>
    <xf numFmtId="0" fontId="0" fillId="36" borderId="0">
      <alignment/>
      <protection/>
    </xf>
    <xf numFmtId="0" fontId="54" fillId="0" borderId="0" applyNumberFormat="0" applyFill="0" applyBorder="0" applyAlignment="0" applyProtection="0"/>
    <xf numFmtId="0" fontId="19" fillId="0" borderId="0">
      <alignment horizontal="right"/>
      <protection/>
    </xf>
    <xf numFmtId="0" fontId="20" fillId="0" borderId="0">
      <alignment/>
      <protection/>
    </xf>
    <xf numFmtId="0" fontId="0" fillId="0" borderId="13" applyNumberFormat="0" applyFont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166" fontId="6" fillId="0" borderId="0" xfId="46" applyNumberFormat="1" applyFont="1" applyAlignment="1" applyProtection="1">
      <alignment/>
      <protection hidden="1"/>
    </xf>
    <xf numFmtId="168" fontId="6" fillId="0" borderId="0" xfId="72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8" fontId="9" fillId="0" borderId="0" xfId="72" applyFont="1" applyAlignment="1" applyProtection="1">
      <alignment/>
      <protection hidden="1"/>
    </xf>
    <xf numFmtId="166" fontId="9" fillId="0" borderId="0" xfId="46" applyNumberFormat="1" applyFont="1" applyAlignment="1" applyProtection="1">
      <alignment/>
      <protection hidden="1"/>
    </xf>
    <xf numFmtId="3" fontId="6" fillId="0" borderId="0" xfId="43" applyNumberFormat="1" applyFont="1" applyAlignment="1" applyProtection="1">
      <alignment/>
      <protection hidden="1"/>
    </xf>
    <xf numFmtId="4" fontId="6" fillId="0" borderId="0" xfId="0" applyNumberFormat="1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37" borderId="14" xfId="0" applyFont="1" applyFill="1" applyBorder="1" applyAlignment="1" applyProtection="1">
      <alignment horizontal="center"/>
      <protection hidden="1"/>
    </xf>
    <xf numFmtId="0" fontId="9" fillId="37" borderId="0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6" fontId="6" fillId="38" borderId="15" xfId="46" applyNumberFormat="1" applyFont="1" applyFill="1" applyBorder="1" applyAlignment="1" applyProtection="1">
      <alignment horizontal="right"/>
      <protection hidden="1"/>
    </xf>
    <xf numFmtId="169" fontId="6" fillId="38" borderId="16" xfId="43" applyNumberFormat="1" applyFont="1" applyFill="1" applyBorder="1" applyAlignment="1" applyProtection="1">
      <alignment horizontal="center"/>
      <protection hidden="1"/>
    </xf>
    <xf numFmtId="0" fontId="6" fillId="38" borderId="17" xfId="0" applyFont="1" applyFill="1" applyBorder="1" applyAlignment="1" applyProtection="1">
      <alignment horizontal="center"/>
      <protection hidden="1"/>
    </xf>
    <xf numFmtId="6" fontId="6" fillId="38" borderId="17" xfId="46" applyNumberFormat="1" applyFont="1" applyFill="1" applyBorder="1" applyAlignment="1" applyProtection="1">
      <alignment/>
      <protection hidden="1"/>
    </xf>
    <xf numFmtId="6" fontId="6" fillId="38" borderId="15" xfId="46" applyNumberFormat="1" applyFont="1" applyFill="1" applyBorder="1" applyAlignment="1" applyProtection="1">
      <alignment/>
      <protection hidden="1"/>
    </xf>
    <xf numFmtId="10" fontId="6" fillId="38" borderId="15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8" fontId="6" fillId="38" borderId="15" xfId="0" applyNumberFormat="1" applyFont="1" applyFill="1" applyBorder="1" applyAlignment="1" applyProtection="1">
      <alignment/>
      <protection hidden="1"/>
    </xf>
    <xf numFmtId="6" fontId="6" fillId="38" borderId="16" xfId="46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0" fillId="38" borderId="18" xfId="0" applyFont="1" applyFill="1" applyBorder="1" applyAlignment="1" applyProtection="1">
      <alignment horizontal="left"/>
      <protection hidden="1"/>
    </xf>
    <xf numFmtId="0" fontId="10" fillId="38" borderId="19" xfId="0" applyFont="1" applyFill="1" applyBorder="1" applyAlignment="1" applyProtection="1">
      <alignment/>
      <protection hidden="1"/>
    </xf>
    <xf numFmtId="6" fontId="6" fillId="38" borderId="20" xfId="0" applyNumberFormat="1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166" fontId="6" fillId="39" borderId="0" xfId="46" applyNumberFormat="1" applyFont="1" applyFill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7" fontId="6" fillId="39" borderId="0" xfId="0" applyNumberFormat="1" applyFont="1" applyFill="1" applyAlignment="1" applyProtection="1">
      <alignment/>
      <protection hidden="1" locked="0"/>
    </xf>
    <xf numFmtId="6" fontId="6" fillId="39" borderId="15" xfId="46" applyNumberFormat="1" applyFont="1" applyFill="1" applyBorder="1" applyAlignment="1" applyProtection="1">
      <alignment/>
      <protection hidden="1" locked="0"/>
    </xf>
    <xf numFmtId="8" fontId="6" fillId="39" borderId="15" xfId="0" applyNumberFormat="1" applyFont="1" applyFill="1" applyBorder="1" applyAlignment="1" applyProtection="1">
      <alignment/>
      <protection hidden="1" locked="0"/>
    </xf>
    <xf numFmtId="6" fontId="6" fillId="39" borderId="16" xfId="46" applyNumberFormat="1" applyFont="1" applyFill="1" applyBorder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rkBlueOutline" xfId="49"/>
    <cellStyle name="DarkBlueOutlineYellow" xfId="50"/>
    <cellStyle name="Date" xfId="51"/>
    <cellStyle name="Dezimal [0]_Compiling Utility Macros" xfId="52"/>
    <cellStyle name="Dezimal_Compiling Utility Macros" xfId="53"/>
    <cellStyle name="Explanatory Text" xfId="54"/>
    <cellStyle name="Fixed" xfId="55"/>
    <cellStyle name="Good" xfId="56"/>
    <cellStyle name="GRAY" xfId="57"/>
    <cellStyle name="Gross Margin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evel 2 Total" xfId="65"/>
    <cellStyle name="Linked Cell" xfId="66"/>
    <cellStyle name="Major Total" xfId="67"/>
    <cellStyle name="Neutral" xfId="68"/>
    <cellStyle name="NormalRed" xfId="69"/>
    <cellStyle name="Note" xfId="70"/>
    <cellStyle name="Output" xfId="71"/>
    <cellStyle name="Percent" xfId="72"/>
    <cellStyle name="Percent.0" xfId="73"/>
    <cellStyle name="Percent.00" xfId="74"/>
    <cellStyle name="RED POSTED" xfId="75"/>
    <cellStyle name="Standard_Anpassen der Amortisation" xfId="76"/>
    <cellStyle name="Title" xfId="77"/>
    <cellStyle name="TmsRmn10BlueItalic" xfId="78"/>
    <cellStyle name="TmsRmn10Bold" xfId="79"/>
    <cellStyle name="Total" xfId="80"/>
    <cellStyle name="Währung [0]_Compiling Utility Macros" xfId="81"/>
    <cellStyle name="Währung_Compiling Utility Macros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Income Chart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2"/>
          <c:w val="0.603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'BE405'!$C$4</c:f>
              <c:strCache>
                <c:ptCount val="1"/>
                <c:pt idx="0">
                  <c:v>Sales Revenue 100.0%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'BE405'!$C$3</c:f>
              <c:numCache/>
            </c:numRef>
          </c:cat>
          <c:val>
            <c:numRef>
              <c:f>'BE405'!$D$4</c:f>
            </c:numRef>
          </c:val>
        </c:ser>
        <c:ser>
          <c:idx val="1"/>
          <c:order val="1"/>
          <c:tx>
            <c:strRef>
              <c:f>'BE405'!$C$5</c:f>
              <c:strCache>
                <c:ptCount val="1"/>
                <c:pt idx="0">
                  <c:v>Cost of Sales 200.0%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'BE405'!$C$3</c:f>
              <c:numCache/>
            </c:numRef>
          </c:cat>
          <c:val>
            <c:numRef>
              <c:f>'BE405'!$D$5</c:f>
            </c:numRef>
          </c:val>
        </c:ser>
        <c:ser>
          <c:idx val="2"/>
          <c:order val="2"/>
          <c:tx>
            <c:strRef>
              <c:f>'BE405'!$C$6</c:f>
              <c:strCache>
                <c:ptCount val="1"/>
                <c:pt idx="0">
                  <c:v>Gross Profit 
-100.0%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'BE405'!$C$3</c:f>
              <c:numCache/>
            </c:numRef>
          </c:cat>
          <c:val>
            <c:numRef>
              <c:f>'BE405'!$D$6</c:f>
            </c:numRef>
          </c:val>
        </c:ser>
        <c:ser>
          <c:idx val="3"/>
          <c:order val="3"/>
          <c:tx>
            <c:strRef>
              <c:f>'BE405'!$C$7</c:f>
              <c:strCache>
                <c:ptCount val="1"/>
                <c:pt idx="0">
                  <c:v>Allocated Fixed Expenses 25.0%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'BE405'!$C$3</c:f>
              <c:numCache/>
            </c:numRef>
          </c:cat>
          <c:val>
            <c:numRef>
              <c:f>'BE405'!$D$7</c:f>
            </c:numRef>
          </c:val>
        </c:ser>
        <c:ser>
          <c:idx val="4"/>
          <c:order val="4"/>
          <c:tx>
            <c:strRef>
              <c:f>'BE405'!$C$8</c:f>
              <c:strCache>
                <c:ptCount val="1"/>
                <c:pt idx="0">
                  <c:v>Income Before Tax 
-125.0%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'BE405'!$C$3</c:f>
              <c:numCache/>
            </c:numRef>
          </c:cat>
          <c:val>
            <c:numRef>
              <c:f>'BE405'!$D$8</c:f>
            </c:numRef>
          </c:val>
        </c:ser>
        <c:ser>
          <c:idx val="5"/>
          <c:order val="5"/>
          <c:tx>
            <c:strRef>
              <c:f>'BE405'!$C$9</c:f>
              <c:strCache>
                <c:ptCount val="1"/>
                <c:pt idx="0">
                  <c:v>Income Taxes 
5.0%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'BE405'!$C$3</c:f>
              <c:numCache/>
            </c:numRef>
          </c:cat>
          <c:val>
            <c:numRef>
              <c:f>'BE405'!$B$9</c:f>
              <c:numCache/>
            </c:numRef>
          </c:val>
        </c:ser>
        <c:ser>
          <c:idx val="6"/>
          <c:order val="6"/>
          <c:tx>
            <c:strRef>
              <c:f>'BE405'!$C$10</c:f>
              <c:strCache>
                <c:ptCount val="1"/>
                <c:pt idx="0">
                  <c:v>Net Income (Loss) 
-130.0%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'BE405'!$C$3</c:f>
              <c:numCache/>
            </c:numRef>
          </c:cat>
          <c:val>
            <c:numRef>
              <c:f>'BE405'!$D$10</c:f>
            </c:numRef>
          </c:val>
        </c:ser>
        <c:axId val="36525218"/>
        <c:axId val="60291507"/>
      </c:barChart>
      <c:catAx>
        <c:axId val="36525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0291507"/>
        <c:crosses val="autoZero"/>
        <c:auto val="0"/>
        <c:lblOffset val="100"/>
        <c:tickLblSkip val="1"/>
        <c:noMultiLvlLbl val="0"/>
      </c:catAx>
      <c:valAx>
        <c:axId val="6029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5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5"/>
          <c:y val="0.076"/>
          <c:w val="0.324"/>
          <c:h val="0.9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Cost-Volume-Profit Breakeven Graph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72"/>
          <c:w val="0.88125"/>
          <c:h val="0.616"/>
        </c:manualLayout>
      </c:layout>
      <c:lineChart>
        <c:grouping val="standard"/>
        <c:varyColors val="0"/>
        <c:ser>
          <c:idx val="0"/>
          <c:order val="0"/>
          <c:tx>
            <c:strRef>
              <c:f>'BE405'!$A$18</c:f>
              <c:strCache>
                <c:ptCount val="1"/>
                <c:pt idx="0">
                  <c:v>Sales Revenue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'BE405'!$B$17:$D$17</c:f>
            </c:numRef>
          </c:cat>
          <c:val>
            <c:numRef>
              <c:f>'BE405'!$B$18:$D$18</c:f>
            </c:numRef>
          </c:val>
          <c:smooth val="0"/>
        </c:ser>
        <c:ser>
          <c:idx val="1"/>
          <c:order val="1"/>
          <c:tx>
            <c:strRef>
              <c:f>'BE405'!$A$19</c:f>
              <c:strCache>
                <c:ptCount val="1"/>
                <c:pt idx="0">
                  <c:v>Cost of Sales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'BE405'!$B$17:$D$17</c:f>
            </c:numRef>
          </c:cat>
          <c:val>
            <c:numRef>
              <c:f>'BE405'!$B$19:$D$19</c:f>
            </c:numRef>
          </c:val>
          <c:smooth val="0"/>
        </c:ser>
        <c:ser>
          <c:idx val="2"/>
          <c:order val="2"/>
          <c:tx>
            <c:strRef>
              <c:f>'BE405'!$A$20</c:f>
              <c:strCache>
                <c:ptCount val="1"/>
                <c:pt idx="0">
                  <c:v>Fixed Expenses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'BE405'!$B$17:$D$17</c:f>
            </c:numRef>
          </c:cat>
          <c:val>
            <c:numRef>
              <c:f>'BE405'!$B$20:$D$20</c:f>
            </c:numRef>
          </c:val>
          <c:smooth val="0"/>
        </c:ser>
        <c:marker val="1"/>
        <c:axId val="5752652"/>
        <c:axId val="51773869"/>
      </c:lineChart>
      <c:catAx>
        <c:axId val="57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Breakeven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73869"/>
        <c:crosses val="autoZero"/>
        <c:auto val="0"/>
        <c:lblOffset val="100"/>
        <c:tickLblSkip val="1"/>
        <c:noMultiLvlLbl val="0"/>
      </c:catAx>
      <c:valAx>
        <c:axId val="5177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Revenues and Expenses</a:t>
                </a:r>
              </a:p>
            </c:rich>
          </c:tx>
          <c:layout>
            <c:manualLayout>
              <c:xMode val="factor"/>
              <c:yMode val="factor"/>
              <c:x val="-0.03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26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25"/>
          <c:y val="0.924"/>
          <c:w val="0.817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114300</xdr:rowOff>
    </xdr:from>
    <xdr:to>
      <xdr:col>7</xdr:col>
      <xdr:colOff>457200</xdr:colOff>
      <xdr:row>20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600450" y="114300"/>
          <a:ext cx="1200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Analysis</a:t>
          </a:r>
        </a:p>
      </xdr:txBody>
    </xdr:sp>
    <xdr:clientData/>
  </xdr:twoCellAnchor>
  <xdr:twoCellAnchor>
    <xdr:from>
      <xdr:col>3</xdr:col>
      <xdr:colOff>57150</xdr:colOff>
      <xdr:row>2</xdr:row>
      <xdr:rowOff>76200</xdr:rowOff>
    </xdr:from>
    <xdr:to>
      <xdr:col>6</xdr:col>
      <xdr:colOff>161925</xdr:colOff>
      <xdr:row>20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2238375" y="76200"/>
          <a:ext cx="1581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2400" b="0" i="1" u="none" baseline="0">
              <a:solidFill>
                <a:srgbClr val="800000"/>
              </a:solidFill>
            </a:rPr>
            <a:t>Breakeven</a:t>
          </a:r>
        </a:p>
      </xdr:txBody>
    </xdr:sp>
    <xdr:clientData/>
  </xdr:twoCellAnchor>
  <xdr:twoCellAnchor>
    <xdr:from>
      <xdr:col>5</xdr:col>
      <xdr:colOff>438150</xdr:colOff>
      <xdr:row>24</xdr:row>
      <xdr:rowOff>47625</xdr:rowOff>
    </xdr:from>
    <xdr:to>
      <xdr:col>11</xdr:col>
      <xdr:colOff>0</xdr:colOff>
      <xdr:row>41</xdr:row>
      <xdr:rowOff>85725</xdr:rowOff>
    </xdr:to>
    <xdr:graphicFrame>
      <xdr:nvGraphicFramePr>
        <xdr:cNvPr id="3" name="Chart 5"/>
        <xdr:cNvGraphicFramePr/>
      </xdr:nvGraphicFramePr>
      <xdr:xfrm>
        <a:off x="3619500" y="1047750"/>
        <a:ext cx="3495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24</xdr:row>
      <xdr:rowOff>47625</xdr:rowOff>
    </xdr:from>
    <xdr:to>
      <xdr:col>5</xdr:col>
      <xdr:colOff>285750</xdr:colOff>
      <xdr:row>41</xdr:row>
      <xdr:rowOff>85725</xdr:rowOff>
    </xdr:to>
    <xdr:graphicFrame>
      <xdr:nvGraphicFramePr>
        <xdr:cNvPr id="4" name="Chart 6"/>
        <xdr:cNvGraphicFramePr/>
      </xdr:nvGraphicFramePr>
      <xdr:xfrm>
        <a:off x="38100" y="1047750"/>
        <a:ext cx="3429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Mother_Quick\mother_quick_unprotec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Entry Sheet"/>
      <sheetName val="Health Report"/>
      <sheetName val="Projected Breakev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5"/>
  <sheetViews>
    <sheetView showGridLines="0" showRowColHeaders="0" tabSelected="1" zoomScalePageLayoutView="0" workbookViewId="0" topLeftCell="A3">
      <selection activeCell="F49" sqref="F49"/>
    </sheetView>
  </sheetViews>
  <sheetFormatPr defaultColWidth="8.7109375" defaultRowHeight="11.25" customHeight="1"/>
  <cols>
    <col min="1" max="1" width="13.28125" style="1" customWidth="1"/>
    <col min="2" max="2" width="11.00390625" style="1" customWidth="1"/>
    <col min="3" max="3" width="8.421875" style="1" customWidth="1"/>
    <col min="4" max="4" width="8.57421875" style="1" customWidth="1"/>
    <col min="5" max="5" width="6.421875" style="1" customWidth="1"/>
    <col min="6" max="6" width="7.140625" style="1" customWidth="1"/>
    <col min="7" max="7" width="10.28125" style="1" customWidth="1"/>
    <col min="8" max="8" width="8.7109375" style="1" customWidth="1"/>
    <col min="9" max="9" width="13.140625" style="1" customWidth="1"/>
    <col min="10" max="10" width="11.140625" style="1" customWidth="1"/>
    <col min="11" max="11" width="8.57421875" style="1" customWidth="1"/>
    <col min="12" max="12" width="2.28125" style="1" customWidth="1"/>
    <col min="13" max="16384" width="8.7109375" style="1" customWidth="1"/>
  </cols>
  <sheetData>
    <row r="1" ht="11.25" customHeight="1" hidden="1"/>
    <row r="2" ht="11.25" customHeight="1" hidden="1"/>
    <row r="3" ht="11.25" customHeight="1">
      <c r="A3" s="36" t="s">
        <v>0</v>
      </c>
    </row>
    <row r="4" spans="1:5" ht="11.25" customHeight="1" hidden="1">
      <c r="A4" s="1" t="s">
        <v>1</v>
      </c>
      <c r="C4" s="1" t="str">
        <f>A4&amp;" "&amp;TEXT(E4,"0.0%")</f>
        <v>Sales Revenue 100.0%</v>
      </c>
      <c r="D4" s="2">
        <f>Revenues</f>
        <v>2000</v>
      </c>
      <c r="E4" s="3">
        <f aca="true" t="shared" si="0" ref="E4:E10">IF(Revenues=0,"",D4/Revenues)</f>
        <v>1</v>
      </c>
    </row>
    <row r="5" spans="1:5" ht="11.25" customHeight="1" hidden="1">
      <c r="A5" s="1" t="s">
        <v>2</v>
      </c>
      <c r="C5" s="1" t="str">
        <f>A5&amp;" "&amp;TEXT(E5,"0.0%")</f>
        <v>Cost of Sales 200.0%</v>
      </c>
      <c r="D5" s="2">
        <f>Cost_of_Sales</f>
        <v>4000</v>
      </c>
      <c r="E5" s="3">
        <f t="shared" si="0"/>
        <v>2</v>
      </c>
    </row>
    <row r="6" spans="1:5" ht="11.25" customHeight="1" hidden="1">
      <c r="A6" s="1" t="str">
        <f>LabelGP</f>
        <v>Gross Profit</v>
      </c>
      <c r="C6" s="1" t="str">
        <f>A6&amp;" 
"&amp;TEXT(E6,"0.0%")</f>
        <v>Gross Profit 
-100.0%</v>
      </c>
      <c r="D6" s="2">
        <f>Gross_Profit</f>
        <v>-2000</v>
      </c>
      <c r="E6" s="3">
        <f t="shared" si="0"/>
        <v>-1</v>
      </c>
    </row>
    <row r="7" spans="1:5" ht="11.25" customHeight="1" hidden="1">
      <c r="A7" s="1" t="s">
        <v>3</v>
      </c>
      <c r="C7" s="1" t="str">
        <f>A7&amp;" "&amp;TEXT(E7,"0.0%")</f>
        <v>Allocated Fixed Expenses 25.0%</v>
      </c>
      <c r="D7" s="2">
        <f>AllocatedFixedCosts</f>
        <v>500</v>
      </c>
      <c r="E7" s="3">
        <f t="shared" si="0"/>
        <v>0.25</v>
      </c>
    </row>
    <row r="8" spans="1:5" ht="11.25" customHeight="1" hidden="1">
      <c r="A8" s="1" t="s">
        <v>4</v>
      </c>
      <c r="C8" s="1" t="str">
        <f>A8&amp;" 
"&amp;TEXT(E8,"0.0%")</f>
        <v>Income Before Tax 
-125.0%</v>
      </c>
      <c r="D8" s="2">
        <f>D6-D7</f>
        <v>-2500</v>
      </c>
      <c r="E8" s="3">
        <f t="shared" si="0"/>
        <v>-1.25</v>
      </c>
    </row>
    <row r="9" spans="1:5" ht="11.25" customHeight="1">
      <c r="A9" s="1" t="s">
        <v>5</v>
      </c>
      <c r="B9" s="30">
        <v>100</v>
      </c>
      <c r="C9" s="4" t="str">
        <f>A9&amp;" 
"&amp;TEXT(E9,"0.0%")</f>
        <v>Income Taxes 
5.0%</v>
      </c>
      <c r="D9" s="4"/>
      <c r="E9" s="5">
        <f>IF(Revenues=0,"",B9/Revenues)</f>
        <v>0.05</v>
      </c>
    </row>
    <row r="10" spans="1:5" ht="11.25" customHeight="1" hidden="1">
      <c r="A10" s="1" t="s">
        <v>6</v>
      </c>
      <c r="B10" s="31"/>
      <c r="C10" s="4" t="str">
        <f>A10&amp;" 
"&amp;TEXT(E10,"0.0%")</f>
        <v>Net Income (Loss) 
-130.0%</v>
      </c>
      <c r="D10" s="6">
        <f>D8-B9</f>
        <v>-2600</v>
      </c>
      <c r="E10" s="5">
        <f t="shared" si="0"/>
        <v>-1.3</v>
      </c>
    </row>
    <row r="11" spans="2:5" ht="11.25" customHeight="1" hidden="1">
      <c r="B11" s="31"/>
      <c r="C11" s="4"/>
      <c r="D11" s="4"/>
      <c r="E11" s="4"/>
    </row>
    <row r="12" spans="2:5" ht="11.25" customHeight="1" hidden="1">
      <c r="B12" s="31"/>
      <c r="C12" s="4"/>
      <c r="D12" s="4"/>
      <c r="E12" s="4"/>
    </row>
    <row r="13" spans="2:5" ht="11.25" customHeight="1" hidden="1">
      <c r="B13" s="31"/>
      <c r="C13" s="4" t="s">
        <v>7</v>
      </c>
      <c r="D13" s="4">
        <v>69.75919342041016</v>
      </c>
      <c r="E13" s="4"/>
    </row>
    <row r="14" spans="1:5" ht="11.25" customHeight="1">
      <c r="A14" s="1" t="s">
        <v>8</v>
      </c>
      <c r="B14" s="32">
        <v>500</v>
      </c>
      <c r="C14" s="4" t="s">
        <v>8</v>
      </c>
      <c r="D14" s="4"/>
      <c r="E14" s="4"/>
    </row>
    <row r="15" ht="11.25" customHeight="1" hidden="1"/>
    <row r="16" ht="11.25" customHeight="1" hidden="1"/>
    <row r="17" spans="1:5" ht="11.25" customHeight="1" hidden="1">
      <c r="A17" s="1" t="str">
        <f>PartItemName&amp;" sold during What-If scenario"</f>
        <v> sold during What-If scenario</v>
      </c>
      <c r="B17" s="7">
        <v>0</v>
      </c>
      <c r="C17" s="7">
        <f>IF(Revenues=0,Units_Sold,Revenues/Price)</f>
        <v>66.66666666666667</v>
      </c>
      <c r="D17" s="7">
        <f>2*C17</f>
        <v>133.33333333333334</v>
      </c>
      <c r="E17" s="1" t="s">
        <v>9</v>
      </c>
    </row>
    <row r="18" spans="1:11" ht="11.25" customHeight="1" hidden="1">
      <c r="A18" s="1" t="s">
        <v>1</v>
      </c>
      <c r="B18" s="8">
        <f>Price*B17</f>
        <v>0</v>
      </c>
      <c r="C18" s="8">
        <f>Price*C17</f>
        <v>2000.0000000000002</v>
      </c>
      <c r="D18" s="8">
        <f>Price*D17</f>
        <v>4000.0000000000005</v>
      </c>
      <c r="F18" s="9"/>
      <c r="G18" s="9"/>
      <c r="H18" s="9"/>
      <c r="I18" s="9"/>
      <c r="J18" s="9"/>
      <c r="K18" s="9"/>
    </row>
    <row r="19" spans="1:11" ht="11.25" customHeight="1" hidden="1">
      <c r="A19" s="1" t="s">
        <v>2</v>
      </c>
      <c r="B19" s="8">
        <f>Unit_Cost*B17+B20</f>
        <v>500</v>
      </c>
      <c r="C19" s="8">
        <f>Unit_Cost*C17+C20</f>
        <v>2166.666666666667</v>
      </c>
      <c r="D19" s="8">
        <f>Unit_Cost*D17+D20</f>
        <v>3833.3333333333335</v>
      </c>
      <c r="F19" s="10"/>
      <c r="G19" s="9"/>
      <c r="H19" s="9"/>
      <c r="I19" s="9"/>
      <c r="J19" s="9"/>
      <c r="K19" s="9"/>
    </row>
    <row r="20" spans="1:11" s="11" customFormat="1" ht="11.25" customHeight="1" hidden="1">
      <c r="A20" s="1" t="s">
        <v>10</v>
      </c>
      <c r="B20" s="8">
        <f>AllocatedFixedCosts</f>
        <v>500</v>
      </c>
      <c r="C20" s="8">
        <f>AllocatedFixedCosts</f>
        <v>500</v>
      </c>
      <c r="D20" s="8">
        <f>AllocatedFixedCosts</f>
        <v>500</v>
      </c>
      <c r="E20" s="1"/>
      <c r="F20" s="9"/>
      <c r="G20" s="9"/>
      <c r="H20" s="9"/>
      <c r="I20" s="9"/>
      <c r="J20" s="9"/>
      <c r="K20" s="9"/>
    </row>
    <row r="21" spans="1:11" s="11" customFormat="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1.25" customHeight="1">
      <c r="A22" s="12"/>
      <c r="B22" s="12" t="s">
        <v>11</v>
      </c>
      <c r="C22" s="13" t="s">
        <v>12</v>
      </c>
      <c r="D22" s="12"/>
      <c r="E22" s="12" t="s">
        <v>13</v>
      </c>
      <c r="F22" s="12" t="s">
        <v>14</v>
      </c>
      <c r="G22" s="13" t="s">
        <v>2</v>
      </c>
      <c r="H22" s="12"/>
      <c r="I22" s="12" t="s">
        <v>15</v>
      </c>
      <c r="J22" s="13" t="str">
        <f>LabelGP&amp;" %"</f>
        <v>Gross Profit %</v>
      </c>
      <c r="K22" s="14"/>
    </row>
    <row r="23" spans="1:11" ht="11.25" customHeight="1">
      <c r="A23" s="15" t="s">
        <v>16</v>
      </c>
      <c r="B23" s="33">
        <v>2000</v>
      </c>
      <c r="C23" s="16"/>
      <c r="D23" s="17"/>
      <c r="E23" s="34">
        <v>30</v>
      </c>
      <c r="F23" s="34">
        <v>25</v>
      </c>
      <c r="G23" s="35">
        <v>4000</v>
      </c>
      <c r="H23" s="18"/>
      <c r="I23" s="19">
        <f>Revenues-Cost_of_Sales</f>
        <v>-2000</v>
      </c>
      <c r="J23" s="20">
        <f>IF(Revenues=0,0,Gross_Profit/Revenues)</f>
        <v>-1</v>
      </c>
      <c r="K23" s="21"/>
    </row>
    <row r="24" spans="1:11" ht="11.25" customHeight="1">
      <c r="A24" s="15" t="s">
        <v>17</v>
      </c>
      <c r="B24" s="19">
        <f>IF(ISERROR(BreakevenQty*Price),"     NA",BreakevenQty*Price)</f>
        <v>3000</v>
      </c>
      <c r="C24" s="16">
        <f>IF((Price-Unit_Cost)=0,"NA",AllocatedFixedCosts/(Price-Unit_Cost))</f>
        <v>100</v>
      </c>
      <c r="D24" s="17"/>
      <c r="E24" s="22">
        <f>Price</f>
        <v>30</v>
      </c>
      <c r="F24" s="22">
        <f>Unit_Cost</f>
        <v>25</v>
      </c>
      <c r="G24" s="23">
        <f>IF(ISERROR(BreakevenQty*Unit_Cost),"     NA",BreakevenQty*Unit_Cost)</f>
        <v>2500</v>
      </c>
      <c r="H24" s="18"/>
      <c r="I24" s="19">
        <f>IF(ISERROR(BreakevenREV-BreakevenCOS),"     NA",BreakevenREV-BreakevenCOS)</f>
        <v>500</v>
      </c>
      <c r="J24" s="20">
        <f>IF(ISERROR(BreakevenGP/BreakevenREV),"     NA",BreakevenGP/BreakevenREV)</f>
        <v>0.16666666666666666</v>
      </c>
      <c r="K24" s="21"/>
    </row>
    <row r="42" spans="2:11" ht="11.2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8:11" ht="11.25" customHeight="1">
      <c r="H43" s="9"/>
      <c r="I43" s="25" t="s">
        <v>18</v>
      </c>
      <c r="J43" s="26"/>
      <c r="K43" s="27">
        <f>B14</f>
        <v>500</v>
      </c>
    </row>
    <row r="44" ht="11.25" customHeight="1">
      <c r="D44" s="29" t="s">
        <v>19</v>
      </c>
    </row>
    <row r="45" spans="2:11" ht="11.25" customHeight="1">
      <c r="B45" s="28"/>
      <c r="C45" s="28"/>
      <c r="E45" s="28"/>
      <c r="F45" s="28"/>
      <c r="G45" s="28"/>
      <c r="H45" s="28"/>
      <c r="I45" s="28"/>
      <c r="J45" s="28"/>
      <c r="K45" s="28"/>
    </row>
  </sheetData>
  <sheetProtection/>
  <printOptions horizontalCentered="1" verticalCentered="1"/>
  <pageMargins left="0.25" right="0.25" top="1" bottom="1" header="0.5" footer="0.5"/>
  <pageSetup fitToHeight="1" fitToWidth="1" horizontalDpi="300" verticalDpi="300" orientation="landscape" r:id="rId2"/>
  <headerFooter alignWithMargins="0">
    <oddFooter>&amp;C© Copyright, 2003, JaxWorks,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Break-even Excel 95</dc:title>
  <dc:subject/>
  <dc:creator>JaxWorks</dc:creator>
  <cp:keywords/>
  <dc:description>© Copyright, 2005-2006, Jaxworks, All Rights Reserved.</dc:description>
  <cp:lastModifiedBy>Julia Sullivan</cp:lastModifiedBy>
  <cp:lastPrinted>2003-12-11T13:08:17Z</cp:lastPrinted>
  <dcterms:created xsi:type="dcterms:W3CDTF">1999-05-29T15:43:43Z</dcterms:created>
  <dcterms:modified xsi:type="dcterms:W3CDTF">2013-02-18T22:17:48Z</dcterms:modified>
  <cp:category/>
  <cp:version/>
  <cp:contentType/>
  <cp:contentStatus/>
</cp:coreProperties>
</file>