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uann\Documents\Microsoft work\Excel WAC\Finals_fixes to previously published WAC files_with Roster_11-20\Finals_fixes to previously published WAC files\Failed\"/>
    </mc:Choice>
  </mc:AlternateContent>
  <bookViews>
    <workbookView xWindow="0" yWindow="0" windowWidth="20490" windowHeight="7515"/>
  </bookViews>
  <sheets>
    <sheet name="Activity Tracker" sheetId="1" r:id="rId1"/>
    <sheet name="Activity List" sheetId="2" state="hidden" r:id="rId2"/>
  </sheets>
  <definedNames>
    <definedName name="ActivityList">'Activity List'!$B$4:$B$8</definedName>
    <definedName name="ActivityLookup">'Activity List'!$B$4:$C$8</definedName>
    <definedName name="AllOthers">'Activity Tracker'!$A$23</definedName>
    <definedName name="Category1">'Activity Tracker'!$A$3</definedName>
    <definedName name="Category1Unit">'Activity Tracker'!$C$4</definedName>
    <definedName name="Category2">'Activity Tracker'!$A$7</definedName>
    <definedName name="Category2Unit">'Activity Tracker'!$C$8</definedName>
    <definedName name="Category3">'Activity Tracker'!$A$11</definedName>
    <definedName name="Category3Unit">'Activity Tracker'!$C$12</definedName>
    <definedName name="Category4">'Activity Tracker'!$A$15</definedName>
    <definedName name="Category4Unit">'Activity Tracker'!$C$16</definedName>
    <definedName name="Category5">'Activity Tracker'!$A$19</definedName>
    <definedName name="Category5Unit">'Activity Tracker'!$C$20</definedName>
    <definedName name="GrandTotal">SUM(List[Total])</definedName>
    <definedName name="OtherTotal">GrandTotal-SUM('Activity Tracker'!$B$3:$B$15)</definedName>
  </definedNames>
  <calcPr calcId="162912"/>
</workbook>
</file>

<file path=xl/calcChain.xml><?xml version="1.0" encoding="utf-8"?>
<calcChain xmlns="http://schemas.openxmlformats.org/spreadsheetml/2006/main">
  <c r="B4" i="2" l="1"/>
  <c r="B5" i="2"/>
  <c r="B6" i="2"/>
  <c r="B7" i="2"/>
  <c r="C4" i="2"/>
  <c r="C5" i="2"/>
  <c r="C6" i="2"/>
  <c r="C7" i="2"/>
  <c r="B8" i="2"/>
  <c r="C8" i="2"/>
  <c r="B17" i="1"/>
  <c r="B21" i="1"/>
  <c r="J8" i="1"/>
  <c r="J12" i="1"/>
  <c r="J7" i="1"/>
  <c r="J10" i="1"/>
  <c r="J6" i="1"/>
  <c r="J11" i="1"/>
  <c r="J9" i="1"/>
  <c r="B19" i="1"/>
  <c r="B13" i="1"/>
  <c r="B9" i="1"/>
  <c r="B5" i="1"/>
  <c r="B15" i="1"/>
  <c r="B11" i="1"/>
  <c r="B7" i="1"/>
  <c r="B3" i="1"/>
  <c r="B23" i="1"/>
</calcChain>
</file>

<file path=xl/sharedStrings.xml><?xml version="1.0" encoding="utf-8"?>
<sst xmlns="http://schemas.openxmlformats.org/spreadsheetml/2006/main" count="41" uniqueCount="24">
  <si>
    <t>Activity Tracker</t>
  </si>
  <si>
    <r>
      <rPr>
        <b/>
        <sz val="10"/>
        <color theme="0"/>
        <rFont val="Calibri"/>
        <family val="2"/>
        <scheme val="major"/>
      </rPr>
      <t>Track your top 5 activities!</t>
    </r>
    <r>
      <rPr>
        <sz val="10"/>
        <color theme="0"/>
        <rFont val="Calibri"/>
        <family val="2"/>
        <scheme val="major"/>
      </rPr>
      <t xml:space="preserve"> Swap the activity info below with the activities you do the most. Then, add entries for them to the activity log to track your progress.</t>
    </r>
  </si>
  <si>
    <t>Biking</t>
  </si>
  <si>
    <t>Miles</t>
  </si>
  <si>
    <t>Calories</t>
  </si>
  <si>
    <t>Date</t>
  </si>
  <si>
    <t>Activity</t>
  </si>
  <si>
    <t>Start Time</t>
  </si>
  <si>
    <t>Duration</t>
  </si>
  <si>
    <t>Total</t>
  </si>
  <si>
    <t>Unit</t>
  </si>
  <si>
    <t>Note</t>
  </si>
  <si>
    <t>Hot &amp; humid</t>
  </si>
  <si>
    <t>Swimming</t>
  </si>
  <si>
    <t>Cool afternoon</t>
  </si>
  <si>
    <t>Meters</t>
  </si>
  <si>
    <t>Slept well night before</t>
  </si>
  <si>
    <t>Activity 3</t>
  </si>
  <si>
    <t>Activity 4</t>
  </si>
  <si>
    <t>Activity 5</t>
  </si>
  <si>
    <t>Steps</t>
  </si>
  <si>
    <t>Reps</t>
  </si>
  <si>
    <t>Activity List</t>
  </si>
  <si>
    <t>The list below is tied to the custom activities and populates the drop down list on the Activity Log. This sheet should remain hidden.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</si>
</sst>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h]:mm:ss;@"/>
    <numFmt numFmtId="166" formatCode="0.0"/>
    <numFmt numFmtId="167" formatCode="[$-409]h:mm\ AM/PM;@"/>
  </numFmts>
  <fonts count="13">
    <font>
      <sz val="10"/>
      <color theme="3"/>
      <name val="Calibri"/>
      <family val="2"/>
      <scheme val="minor"/>
    </font>
    <font>
      <sz val="36"/>
      <color theme="8"/>
      <name val="Calibri"/>
      <family val="2"/>
      <scheme val="major"/>
    </font>
    <font>
      <sz val="10"/>
      <color theme="0"/>
      <name val="Calibri"/>
      <family val="2"/>
      <scheme val="minor"/>
    </font>
    <font>
      <sz val="8"/>
      <color theme="0"/>
      <name val="Calibri"/>
      <family val="2"/>
      <scheme val="minor"/>
    </font>
    <font>
      <sz val="22"/>
      <color theme="0"/>
      <name val="Calibri"/>
      <family val="2"/>
      <scheme val="minor"/>
    </font>
    <font>
      <sz val="20"/>
      <color theme="0"/>
      <name val="Calibri"/>
      <family val="2"/>
      <scheme val="maj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0"/>
      <color theme="0"/>
      <name val="Calibri"/>
      <family val="2"/>
      <scheme val="minor"/>
    </font>
    <font>
      <sz val="10"/>
      <color theme="0"/>
      <name val="Calibri"/>
      <family val="2"/>
      <scheme val="major"/>
    </font>
    <font>
      <b/>
      <sz val="10"/>
      <color theme="0"/>
      <name val="Calibri"/>
      <family val="2"/>
      <scheme val="maj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s>
  <borders count="3">
    <border>
      <left/>
      <right/>
      <top/>
      <bottom/>
      <diagonal/>
    </border>
    <border>
      <left/>
      <right/>
      <top/>
      <bottom style="thick">
        <color theme="0"/>
      </bottom>
      <diagonal/>
    </border>
    <border>
      <left/>
      <right/>
      <top style="thick">
        <color theme="0"/>
      </top>
      <bottom/>
      <diagonal/>
    </border>
  </borders>
  <cellStyleXfs count="4">
    <xf numFmtId="0" fontId="0" fillId="0" borderId="0" applyNumberFormat="0" applyFill="0" applyBorder="0" applyProtection="0">
      <alignment vertical="center"/>
    </xf>
    <xf numFmtId="0" fontId="8" fillId="0" borderId="0" applyNumberFormat="0" applyBorder="0" applyProtection="0"/>
    <xf numFmtId="0" fontId="7" fillId="3" borderId="0" applyNumberFormat="0" applyBorder="0" applyAlignment="0" applyProtection="0"/>
    <xf numFmtId="0" fontId="4" fillId="4" borderId="0" applyNumberFormat="0" applyBorder="0" applyProtection="0">
      <alignment horizontal="center" vertical="top"/>
    </xf>
  </cellStyleXfs>
  <cellXfs count="57">
    <xf numFmtId="0" fontId="0" fillId="0" borderId="0" xfId="0">
      <alignment vertical="center"/>
    </xf>
    <xf numFmtId="164" fontId="1" fillId="2" borderId="0" xfId="0" applyNumberFormat="1" applyFont="1" applyFill="1">
      <alignment vertical="center"/>
    </xf>
    <xf numFmtId="164" fontId="0" fillId="2" borderId="0" xfId="0" applyNumberFormat="1" applyFont="1" applyFill="1">
      <alignment vertical="center"/>
    </xf>
    <xf numFmtId="0" fontId="8" fillId="0" borderId="0" xfId="1"/>
    <xf numFmtId="0" fontId="0" fillId="2" borderId="0" xfId="0" applyFont="1" applyFill="1">
      <alignment vertical="center"/>
    </xf>
    <xf numFmtId="0" fontId="1" fillId="2" borderId="0" xfId="0" applyFont="1" applyFill="1">
      <alignment vertical="center"/>
    </xf>
    <xf numFmtId="0" fontId="1" fillId="2" borderId="0" xfId="0" applyFont="1" applyFill="1" applyAlignment="1">
      <alignment horizontal="center"/>
    </xf>
    <xf numFmtId="0" fontId="0" fillId="2" borderId="0" xfId="0" applyFont="1" applyFill="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165" fontId="0" fillId="0" borderId="0" xfId="0" applyNumberFormat="1" applyFont="1" applyFill="1" applyBorder="1" applyAlignment="1">
      <alignment vertical="center"/>
    </xf>
    <xf numFmtId="0" fontId="0" fillId="2" borderId="0" xfId="0" applyFont="1" applyFill="1" applyAlignment="1">
      <alignment horizontal="left"/>
    </xf>
    <xf numFmtId="0" fontId="0" fillId="2" borderId="0" xfId="0" applyFont="1" applyFill="1" applyAlignment="1">
      <alignment vertical="center"/>
    </xf>
    <xf numFmtId="164" fontId="0" fillId="2" borderId="0" xfId="0" applyNumberFormat="1" applyFont="1" applyFill="1" applyAlignment="1">
      <alignment vertical="center"/>
    </xf>
    <xf numFmtId="0" fontId="5" fillId="3" borderId="0" xfId="2" applyFont="1" applyFill="1" applyAlignment="1">
      <alignment vertical="center"/>
    </xf>
    <xf numFmtId="0" fontId="3" fillId="4" borderId="0" xfId="0" applyFont="1" applyFill="1" applyBorder="1" applyAlignment="1">
      <alignment vertical="center"/>
    </xf>
    <xf numFmtId="0" fontId="3" fillId="4" borderId="0" xfId="0" applyFont="1" applyFill="1" applyBorder="1" applyAlignment="1"/>
    <xf numFmtId="0" fontId="5" fillId="3" borderId="0" xfId="2" applyFont="1" applyFill="1" applyBorder="1" applyAlignment="1">
      <alignment vertical="center"/>
    </xf>
    <xf numFmtId="0" fontId="0" fillId="4" borderId="0" xfId="0" applyFill="1" applyBorder="1">
      <alignment vertical="center"/>
    </xf>
    <xf numFmtId="0" fontId="3" fillId="4" borderId="1" xfId="0" applyFont="1" applyFill="1" applyBorder="1" applyAlignment="1"/>
    <xf numFmtId="0" fontId="0" fillId="4" borderId="2" xfId="0" applyFont="1" applyFill="1" applyBorder="1">
      <alignment vertical="center"/>
    </xf>
    <xf numFmtId="0" fontId="0" fillId="4" borderId="1" xfId="0" applyFont="1" applyFill="1" applyBorder="1">
      <alignment vertical="center"/>
    </xf>
    <xf numFmtId="0" fontId="0" fillId="4" borderId="0" xfId="0" applyFont="1" applyFill="1" applyBorder="1">
      <alignment vertical="center"/>
    </xf>
    <xf numFmtId="0" fontId="0" fillId="2" borderId="0" xfId="0" applyFont="1" applyFill="1" applyBorder="1">
      <alignment vertical="center"/>
    </xf>
    <xf numFmtId="0" fontId="0" fillId="0" borderId="0" xfId="0" applyNumberFormat="1" applyFont="1" applyFill="1" applyBorder="1" applyAlignment="1">
      <alignment horizontal="right" vertical="center" indent="1"/>
    </xf>
    <xf numFmtId="0" fontId="0" fillId="2" borderId="0" xfId="0" applyNumberFormat="1" applyFont="1" applyFill="1" applyAlignment="1">
      <alignment horizontal="right" vertical="center" indent="1"/>
    </xf>
    <xf numFmtId="0" fontId="0" fillId="0" borderId="0" xfId="0" applyNumberFormat="1" applyFont="1" applyFill="1" applyBorder="1" applyAlignment="1">
      <alignment horizontal="left" vertical="center" indent="2"/>
    </xf>
    <xf numFmtId="0" fontId="0" fillId="2"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14" fontId="0" fillId="0" borderId="0" xfId="0" applyNumberFormat="1" applyFont="1" applyFill="1" applyBorder="1" applyAlignment="1">
      <alignment horizontal="left" vertical="center" indent="1"/>
    </xf>
    <xf numFmtId="14" fontId="0" fillId="2" borderId="0" xfId="0" applyNumberFormat="1" applyFont="1" applyFill="1" applyAlignment="1">
      <alignment horizontal="left" vertical="center" indent="1"/>
    </xf>
    <xf numFmtId="0" fontId="0" fillId="0" borderId="0" xfId="0" applyAlignment="1">
      <alignment vertical="center"/>
    </xf>
    <xf numFmtId="165" fontId="0" fillId="0" borderId="0" xfId="0" applyNumberFormat="1" applyFont="1" applyFill="1" applyAlignment="1">
      <alignment vertical="center"/>
    </xf>
    <xf numFmtId="0" fontId="6" fillId="0" borderId="0" xfId="0" applyFont="1" applyAlignment="1"/>
    <xf numFmtId="167" fontId="0" fillId="0" borderId="0" xfId="0" applyNumberFormat="1" applyFont="1" applyFill="1" applyBorder="1" applyAlignment="1">
      <alignment horizontal="right" vertical="center" indent="1"/>
    </xf>
    <xf numFmtId="167" fontId="0" fillId="2" borderId="0" xfId="0" applyNumberFormat="1" applyFont="1" applyFill="1" applyAlignment="1">
      <alignment horizontal="right" vertical="center" indent="1"/>
    </xf>
    <xf numFmtId="0" fontId="7" fillId="3" borderId="0" xfId="2" applyAlignment="1">
      <alignment horizontal="left" vertical="center" indent="1"/>
    </xf>
    <xf numFmtId="1" fontId="4" fillId="4" borderId="0" xfId="3" applyNumberFormat="1" applyBorder="1" applyAlignment="1">
      <alignment horizontal="center" vertical="top"/>
    </xf>
    <xf numFmtId="1" fontId="4" fillId="4" borderId="1" xfId="3" applyNumberFormat="1" applyBorder="1" applyAlignment="1">
      <alignment horizontal="center" vertical="top"/>
    </xf>
    <xf numFmtId="0" fontId="2" fillId="4" borderId="2"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 xfId="0" applyFont="1" applyFill="1" applyBorder="1" applyAlignment="1">
      <alignment horizontal="left" vertical="center" indent="1"/>
    </xf>
    <xf numFmtId="0" fontId="10" fillId="3" borderId="2" xfId="0" applyFont="1" applyFill="1" applyBorder="1" applyAlignment="1">
      <alignment horizontal="left" vertical="center" indent="2"/>
    </xf>
    <xf numFmtId="0" fontId="10" fillId="3" borderId="0" xfId="0" applyFont="1" applyFill="1" applyBorder="1" applyAlignment="1">
      <alignment horizontal="left" vertical="center" indent="2"/>
    </xf>
    <xf numFmtId="1" fontId="4" fillId="3" borderId="0" xfId="3" applyNumberFormat="1" applyFill="1" applyAlignment="1">
      <alignment horizontal="center" vertical="center"/>
    </xf>
    <xf numFmtId="0" fontId="4" fillId="3" borderId="0" xfId="3" applyFill="1" applyAlignment="1">
      <alignment horizontal="center" vertical="center"/>
    </xf>
    <xf numFmtId="0" fontId="3" fillId="3" borderId="2" xfId="0" applyFont="1" applyFill="1" applyBorder="1" applyAlignment="1">
      <alignment vertical="center"/>
    </xf>
    <xf numFmtId="0" fontId="3" fillId="3" borderId="0" xfId="0" applyFont="1" applyFill="1" applyBorder="1" applyAlignment="1">
      <alignment vertical="center"/>
    </xf>
    <xf numFmtId="166" fontId="4" fillId="4" borderId="0" xfId="3" applyNumberFormat="1" applyAlignment="1">
      <alignment horizontal="center"/>
    </xf>
    <xf numFmtId="0" fontId="2" fillId="4" borderId="2" xfId="0" applyFont="1" applyFill="1" applyBorder="1" applyAlignment="1">
      <alignment horizontal="left" vertical="center" indent="2"/>
    </xf>
    <xf numFmtId="0" fontId="2" fillId="4" borderId="0" xfId="0" applyFont="1" applyFill="1" applyBorder="1" applyAlignment="1">
      <alignment horizontal="left" vertical="center" indent="2"/>
    </xf>
    <xf numFmtId="0" fontId="11" fillId="3" borderId="0" xfId="2" applyFont="1" applyFill="1" applyBorder="1" applyAlignment="1">
      <alignment horizontal="left" vertical="center" wrapText="1" indent="1"/>
    </xf>
    <xf numFmtId="0" fontId="7" fillId="3" borderId="0" xfId="2" applyAlignment="1">
      <alignment horizontal="left" vertical="center" indent="1"/>
    </xf>
    <xf numFmtId="0" fontId="9" fillId="3" borderId="0" xfId="2" applyFont="1" applyAlignment="1">
      <alignment horizontal="left" vertical="center" wrapText="1" indent="1"/>
    </xf>
  </cellXfs>
  <cellStyles count="4">
    <cellStyle name="Heading 1" xfId="1" builtinId="16" customBuiltin="1"/>
    <cellStyle name="Heading 2" xfId="3" builtinId="17" customBuiltin="1"/>
    <cellStyle name="Normal" xfId="0" builtinId="0" customBuiltin="1"/>
    <cellStyle name="Title" xfId="2" builtinId="15" customBuiltin="1"/>
  </cellStyles>
  <dxfs count="12">
    <dxf>
      <alignment vertical="center" textRotation="0" wrapText="0" indent="0" justifyLastLine="0" shrinkToFit="0" readingOrder="0"/>
    </dxf>
    <dxf>
      <numFmt numFmtId="0" formatCode="General"/>
      <alignment horizontal="right" vertical="center" textRotation="0" wrapText="0" indent="1" justifyLastLine="0" shrinkToFit="0" readingOrder="0"/>
    </dxf>
    <dxf>
      <font>
        <b val="0"/>
        <i val="0"/>
        <strike val="0"/>
        <condense val="0"/>
        <extend val="0"/>
        <outline val="0"/>
        <shadow val="0"/>
        <u val="none"/>
        <vertAlign val="baseline"/>
        <sz val="10"/>
        <color theme="3"/>
        <name val="Calibri"/>
        <scheme val="minor"/>
      </font>
      <numFmt numFmtId="0" formatCode="General"/>
      <fill>
        <patternFill patternType="solid">
          <fgColor indexed="64"/>
          <bgColor theme="0"/>
        </patternFill>
      </fill>
      <alignment horizontal="left" vertical="center" textRotation="0" wrapText="0" indent="2"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numFmt numFmtId="165" formatCode="[h]:mm:ss;@"/>
      <fill>
        <patternFill patternType="none">
          <fgColor indexed="64"/>
          <bgColor indexed="65"/>
        </patternFill>
      </fill>
      <alignment horizontal="general" vertical="center" textRotation="0" wrapText="0" indent="0" justifyLastLine="0" shrinkToFit="0" readingOrder="0"/>
    </dxf>
    <dxf>
      <numFmt numFmtId="167" formatCode="[$-409]h:mm\ AM/PM;@"/>
      <alignment horizontal="right" vertical="center" textRotation="0" wrapText="0" indent="1" justifyLastLine="0" shrinkToFit="0" readingOrder="0"/>
    </dxf>
    <dxf>
      <alignment vertical="center" textRotation="0" wrapText="0" indent="0" justifyLastLine="0" shrinkToFit="0" readingOrder="0"/>
    </dxf>
    <dxf>
      <numFmt numFmtId="19" formatCode="m/d/yyyy"/>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Activity Log" defaultPivotStyle="PivotStyleLight8">
    <tableStyle name="Activity Log" pivot="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solidFill>
                <a:latin typeface="+mj-lt"/>
                <a:ea typeface="+mn-ea"/>
                <a:cs typeface="+mn-cs"/>
              </a:defRPr>
            </a:pPr>
            <a:r>
              <a:rPr lang="en-US" sz="1800">
                <a:solidFill>
                  <a:schemeClr val="accent1"/>
                </a:solidFill>
                <a:latin typeface="+mj-lt"/>
              </a:rPr>
              <a:t>Calories burned by activity</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solidFill>
              <a:latin typeface="+mj-lt"/>
              <a:ea typeface="+mn-ea"/>
              <a:cs typeface="+mn-cs"/>
            </a:defRPr>
          </a:pPr>
          <a:endParaRPr lang="en-US"/>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'Activity Tracker'!$A$3</c:f>
              <c:strCache>
                <c:ptCount val="1"/>
                <c:pt idx="0">
                  <c:v>Biking</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Tracker'!$B$5</c:f>
              <c:numCache>
                <c:formatCode>0</c:formatCode>
                <c:ptCount val="1"/>
                <c:pt idx="0">
                  <c:v>847</c:v>
                </c:pt>
              </c:numCache>
            </c:numRef>
          </c:val>
          <c:extLst>
            <c:ext xmlns:c16="http://schemas.microsoft.com/office/drawing/2014/chart" uri="{C3380CC4-5D6E-409C-BE32-E72D297353CC}">
              <c16:uniqueId val="{00000000-7C1F-4F0A-A91D-2307D1BEE925}"/>
            </c:ext>
          </c:extLst>
        </c:ser>
        <c:ser>
          <c:idx val="1"/>
          <c:order val="1"/>
          <c:tx>
            <c:strRef>
              <c:f>'Activity Tracker'!$A$7</c:f>
              <c:strCache>
                <c:ptCount val="1"/>
                <c:pt idx="0">
                  <c:v>Swimming</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Tracker'!$B$9</c:f>
              <c:numCache>
                <c:formatCode>0</c:formatCode>
                <c:ptCount val="1"/>
                <c:pt idx="0">
                  <c:v>237</c:v>
                </c:pt>
              </c:numCache>
            </c:numRef>
          </c:val>
          <c:extLst>
            <c:ext xmlns:c16="http://schemas.microsoft.com/office/drawing/2014/chart" uri="{C3380CC4-5D6E-409C-BE32-E72D297353CC}">
              <c16:uniqueId val="{00000001-7C1F-4F0A-A91D-2307D1BEE925}"/>
            </c:ext>
          </c:extLst>
        </c:ser>
        <c:ser>
          <c:idx val="2"/>
          <c:order val="2"/>
          <c:tx>
            <c:strRef>
              <c:f>'Activity Tracker'!$A$11</c:f>
              <c:strCache>
                <c:ptCount val="1"/>
                <c:pt idx="0">
                  <c:v>Activity 3</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Tracker'!$B$13</c:f>
              <c:numCache>
                <c:formatCode>0</c:formatCode>
                <c:ptCount val="1"/>
                <c:pt idx="0">
                  <c:v>150</c:v>
                </c:pt>
              </c:numCache>
            </c:numRef>
          </c:val>
          <c:extLst>
            <c:ext xmlns:c16="http://schemas.microsoft.com/office/drawing/2014/chart" uri="{C3380CC4-5D6E-409C-BE32-E72D297353CC}">
              <c16:uniqueId val="{00000002-7C1F-4F0A-A91D-2307D1BEE925}"/>
            </c:ext>
          </c:extLst>
        </c:ser>
        <c:ser>
          <c:idx val="3"/>
          <c:order val="3"/>
          <c:tx>
            <c:strRef>
              <c:f>'Activity Tracker'!$A$15</c:f>
              <c:strCache>
                <c:ptCount val="1"/>
                <c:pt idx="0">
                  <c:v>Activity 4</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Tracker'!$B$17</c:f>
              <c:numCache>
                <c:formatCode>0</c:formatCode>
                <c:ptCount val="1"/>
                <c:pt idx="0">
                  <c:v>115</c:v>
                </c:pt>
              </c:numCache>
            </c:numRef>
          </c:val>
          <c:extLst>
            <c:ext xmlns:c16="http://schemas.microsoft.com/office/drawing/2014/chart" uri="{C3380CC4-5D6E-409C-BE32-E72D297353CC}">
              <c16:uniqueId val="{00000003-7C1F-4F0A-A91D-2307D1BEE925}"/>
            </c:ext>
          </c:extLst>
        </c:ser>
        <c:ser>
          <c:idx val="4"/>
          <c:order val="4"/>
          <c:tx>
            <c:strRef>
              <c:f>'Activity Tracker'!$A$19</c:f>
              <c:strCache>
                <c:ptCount val="1"/>
                <c:pt idx="0">
                  <c:v>Activity 5</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Tracker'!$B$21</c:f>
              <c:numCache>
                <c:formatCode>0</c:formatCode>
                <c:ptCount val="1"/>
                <c:pt idx="0">
                  <c:v>345</c:v>
                </c:pt>
              </c:numCache>
            </c:numRef>
          </c:val>
          <c:extLst>
            <c:ext xmlns:c16="http://schemas.microsoft.com/office/drawing/2014/chart" uri="{C3380CC4-5D6E-409C-BE32-E72D297353CC}">
              <c16:uniqueId val="{00000004-7C1F-4F0A-A91D-2307D1BEE925}"/>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494667488"/>
        <c:crosses val="autoZero"/>
        <c:crossBetween val="between"/>
      </c:valAx>
      <c:spPr>
        <a:noFill/>
        <a:ln>
          <a:noFill/>
        </a:ln>
        <a:effectLst/>
      </c:spPr>
    </c:plotArea>
    <c:legend>
      <c:legendPos val="r"/>
      <c:layout>
        <c:manualLayout>
          <c:xMode val="edge"/>
          <c:yMode val="edge"/>
          <c:x val="0.89336229151803415"/>
          <c:y val="0.28856020448424341"/>
          <c:w val="0.10474831671682065"/>
          <c:h val="0.675385380748974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57150</xdr:rowOff>
    </xdr:from>
    <xdr:to>
      <xdr:col>11</xdr:col>
      <xdr:colOff>2409825</xdr:colOff>
      <xdr:row>3</xdr:row>
      <xdr:rowOff>28575</xdr:rowOff>
    </xdr:to>
    <xdr:graphicFrame macro="">
      <xdr:nvGraphicFramePr>
        <xdr:cNvPr id="2" name="Calories Burned" descr="Stacked bar chart showing total calories burned by activity." title="Calories burned by activity">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List" displayName="List" ref="E5:L12" totalsRowShown="0" headerRowDxfId="9" dataDxfId="8">
  <tableColumns count="8">
    <tableColumn id="1" name="Date" dataDxfId="7"/>
    <tableColumn id="2" name="Activity" dataDxfId="6"/>
    <tableColumn id="9" name="Start Time" dataDxfId="5"/>
    <tableColumn id="10" name="Duration" dataDxfId="4"/>
    <tableColumn id="3" name="Total" dataDxfId="3"/>
    <tableColumn id="4" name="Unit" dataDxfId="2">
      <calculatedColumnFormula>IFERROR(VLOOKUP(List[[#This Row],[Activity]],ActivityLookup,2,FALSE),"")</calculatedColumnFormula>
    </tableColumn>
    <tableColumn id="5" name="Calories" dataDxfId="1"/>
    <tableColumn id="7" name="Note" dataDxfId="0"/>
  </tableColumns>
  <tableStyleInfo name="Activity Log" showFirstColumn="0" showLastColumn="0" showRowStripes="1" showColumnStripes="0"/>
  <extLst>
    <ext xmlns:x14="http://schemas.microsoft.com/office/spreadsheetml/2009/9/main" uri="{504A1905-F514-4f6f-8877-14C23A59335A}">
      <x14:table altText="Activity Log" altTextSummary="List of activity items such as, date, activity type, start time, duration, total, unit, calories, and note."/>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L24"/>
  <sheetViews>
    <sheetView showGridLines="0" tabSelected="1" zoomScaleNormal="100" workbookViewId="0"/>
  </sheetViews>
  <sheetFormatPr defaultRowHeight="21.75" customHeight="1"/>
  <cols>
    <col min="1" max="1" width="14.42578125" style="4" customWidth="1"/>
    <col min="2" max="2" width="16" style="4" customWidth="1"/>
    <col min="3" max="3" width="7.85546875" style="23" customWidth="1"/>
    <col min="4" max="4" width="1.42578125" customWidth="1"/>
    <col min="5" max="5" width="14.28515625" style="4" customWidth="1"/>
    <col min="6" max="6" width="18.85546875" style="4" customWidth="1"/>
    <col min="7" max="7" width="11.28515625" style="7" customWidth="1"/>
    <col min="8" max="8" width="11.7109375" style="4" customWidth="1"/>
    <col min="9" max="9" width="9.85546875" style="4" customWidth="1"/>
    <col min="10" max="10" width="11.140625" style="2" customWidth="1"/>
    <col min="11" max="11" width="10.42578125" customWidth="1"/>
    <col min="12" max="12" width="36.5703125" customWidth="1"/>
  </cols>
  <sheetData>
    <row r="1" spans="1:12" s="3" customFormat="1" ht="33" customHeight="1">
      <c r="A1" s="39" t="s">
        <v>0</v>
      </c>
      <c r="B1" s="14"/>
      <c r="C1" s="17"/>
      <c r="D1"/>
      <c r="E1" s="5"/>
      <c r="F1" s="5"/>
      <c r="G1" s="6"/>
      <c r="H1" s="5"/>
      <c r="I1" s="5"/>
      <c r="J1" s="1"/>
    </row>
    <row r="2" spans="1:12" ht="74.25" customHeight="1">
      <c r="A2" s="54" t="s">
        <v>1</v>
      </c>
      <c r="B2" s="54"/>
      <c r="C2" s="54"/>
      <c r="G2" s="11"/>
      <c r="H2"/>
      <c r="I2"/>
      <c r="J2"/>
    </row>
    <row r="3" spans="1:12" ht="18" customHeight="1">
      <c r="A3" s="43" t="s">
        <v>2</v>
      </c>
      <c r="B3" s="51">
        <f>SUMIF(List[Activity],Category1,List[Total])</f>
        <v>19.46</v>
      </c>
      <c r="C3" s="18"/>
      <c r="E3"/>
      <c r="F3"/>
      <c r="G3"/>
      <c r="H3"/>
      <c r="I3"/>
      <c r="J3"/>
    </row>
    <row r="4" spans="1:12" ht="18" customHeight="1">
      <c r="A4" s="43"/>
      <c r="B4" s="51"/>
      <c r="C4" s="15" t="s">
        <v>3</v>
      </c>
      <c r="H4"/>
      <c r="I4"/>
      <c r="J4"/>
    </row>
    <row r="5" spans="1:12" ht="21.75" customHeight="1">
      <c r="A5" s="43"/>
      <c r="B5" s="40">
        <f>SUMIF(List[Activity],Category1,List[Calories])</f>
        <v>847</v>
      </c>
      <c r="C5" s="16" t="s">
        <v>4</v>
      </c>
      <c r="E5" s="29" t="s">
        <v>5</v>
      </c>
      <c r="F5" s="8" t="s">
        <v>6</v>
      </c>
      <c r="G5" s="30" t="s">
        <v>7</v>
      </c>
      <c r="H5" s="28" t="s">
        <v>8</v>
      </c>
      <c r="I5" s="28" t="s">
        <v>9</v>
      </c>
      <c r="J5" s="31" t="s">
        <v>10</v>
      </c>
      <c r="K5" s="30" t="s">
        <v>4</v>
      </c>
      <c r="L5" s="8" t="s">
        <v>11</v>
      </c>
    </row>
    <row r="6" spans="1:12" ht="21.75" customHeight="1" thickBot="1">
      <c r="A6" s="44"/>
      <c r="B6" s="41"/>
      <c r="C6" s="19"/>
      <c r="E6" s="32">
        <v>41793</v>
      </c>
      <c r="F6" s="8" t="s">
        <v>2</v>
      </c>
      <c r="G6" s="37">
        <v>0.66666666666666663</v>
      </c>
      <c r="H6" s="10">
        <v>1.5972222222222224E-2</v>
      </c>
      <c r="I6" s="9">
        <v>3.66</v>
      </c>
      <c r="J6" s="26" t="str">
        <f>IFERROR(VLOOKUP(List[[#This Row],[Activity]],ActivityLookup,2,FALSE),"")</f>
        <v>Miles</v>
      </c>
      <c r="K6" s="24">
        <v>173</v>
      </c>
      <c r="L6" s="8" t="s">
        <v>12</v>
      </c>
    </row>
    <row r="7" spans="1:12" ht="21.75" customHeight="1" thickTop="1">
      <c r="A7" s="42" t="s">
        <v>13</v>
      </c>
      <c r="B7" s="51">
        <f>SUMIF(List[Activity],Category2,List[Total])</f>
        <v>1700</v>
      </c>
      <c r="C7" s="20"/>
      <c r="E7" s="32">
        <v>41795</v>
      </c>
      <c r="F7" s="8" t="s">
        <v>2</v>
      </c>
      <c r="G7" s="37">
        <v>0.60416666666666663</v>
      </c>
      <c r="H7" s="10">
        <v>3.125E-2</v>
      </c>
      <c r="I7" s="9">
        <v>7.8</v>
      </c>
      <c r="J7" s="26" t="str">
        <f>IFERROR(VLOOKUP(List[[#This Row],[Activity]],ActivityLookup,2,FALSE),"")</f>
        <v>Miles</v>
      </c>
      <c r="K7" s="24">
        <v>330</v>
      </c>
      <c r="L7" s="8" t="s">
        <v>14</v>
      </c>
    </row>
    <row r="8" spans="1:12" ht="21.75" customHeight="1">
      <c r="A8" s="43"/>
      <c r="B8" s="51"/>
      <c r="C8" s="15" t="s">
        <v>15</v>
      </c>
      <c r="E8" s="32">
        <v>41796</v>
      </c>
      <c r="F8" s="8" t="s">
        <v>13</v>
      </c>
      <c r="G8" s="37">
        <v>0.41666666666666669</v>
      </c>
      <c r="H8" s="10">
        <v>2.0833333333333332E-2</v>
      </c>
      <c r="I8" s="9">
        <v>1700</v>
      </c>
      <c r="J8" s="26" t="str">
        <f>IFERROR(VLOOKUP(List[[#This Row],[Activity]],ActivityLookup,2,FALSE),"")</f>
        <v>Meters</v>
      </c>
      <c r="K8" s="24">
        <v>237</v>
      </c>
      <c r="L8" s="8" t="s">
        <v>16</v>
      </c>
    </row>
    <row r="9" spans="1:12" ht="21.75" customHeight="1">
      <c r="A9" s="43"/>
      <c r="B9" s="40">
        <f>SUMIF(List[Activity],Category2,List[Calories])</f>
        <v>237</v>
      </c>
      <c r="C9" s="16" t="s">
        <v>4</v>
      </c>
      <c r="E9" s="32">
        <v>41797</v>
      </c>
      <c r="F9" s="8" t="s">
        <v>17</v>
      </c>
      <c r="G9" s="37">
        <v>0.5625</v>
      </c>
      <c r="H9" s="10">
        <v>2.4305555555555556E-2</v>
      </c>
      <c r="I9" s="9">
        <v>3227</v>
      </c>
      <c r="J9" s="26" t="str">
        <f>IFERROR(VLOOKUP(List[[#This Row],[Activity]],ActivityLookup,2,FALSE),"")</f>
        <v>Steps</v>
      </c>
      <c r="K9" s="24">
        <v>150</v>
      </c>
      <c r="L9" s="8"/>
    </row>
    <row r="10" spans="1:12" ht="21.75" customHeight="1" thickBot="1">
      <c r="A10" s="44"/>
      <c r="B10" s="41"/>
      <c r="C10" s="21"/>
      <c r="E10" s="32">
        <v>41801</v>
      </c>
      <c r="F10" s="8" t="s">
        <v>18</v>
      </c>
      <c r="G10" s="37">
        <v>0.22916666666666666</v>
      </c>
      <c r="H10" s="10">
        <v>2.0833333333333332E-2</v>
      </c>
      <c r="I10" s="9">
        <v>30</v>
      </c>
      <c r="J10" s="26" t="str">
        <f>IFERROR(VLOOKUP(List[[#This Row],[Activity]],ActivityLookup,2,FALSE),"")</f>
        <v>Reps</v>
      </c>
      <c r="K10" s="24">
        <v>115</v>
      </c>
      <c r="L10" s="8"/>
    </row>
    <row r="11" spans="1:12" ht="21.75" customHeight="1" thickTop="1">
      <c r="A11" s="42" t="s">
        <v>17</v>
      </c>
      <c r="B11" s="51">
        <f>SUMIF(List[Activity],Category3,List[Total])</f>
        <v>3227</v>
      </c>
      <c r="C11" s="20"/>
      <c r="E11" s="33">
        <v>41801</v>
      </c>
      <c r="F11" s="12" t="s">
        <v>19</v>
      </c>
      <c r="G11" s="38">
        <v>0.25</v>
      </c>
      <c r="H11" s="35">
        <v>3.125E-2</v>
      </c>
      <c r="I11" s="12">
        <v>5</v>
      </c>
      <c r="J11" s="27" t="str">
        <f>IFERROR(VLOOKUP(List[[#This Row],[Activity]],ActivityLookup,2,FALSE),"")</f>
        <v>Miles</v>
      </c>
      <c r="K11" s="25">
        <v>345</v>
      </c>
      <c r="L11" s="13"/>
    </row>
    <row r="12" spans="1:12" ht="21.75" customHeight="1">
      <c r="A12" s="43"/>
      <c r="B12" s="51"/>
      <c r="C12" s="15" t="s">
        <v>20</v>
      </c>
      <c r="E12" s="33">
        <v>41803</v>
      </c>
      <c r="F12" s="12" t="s">
        <v>2</v>
      </c>
      <c r="G12" s="38">
        <v>0.41666666666666669</v>
      </c>
      <c r="H12" s="35">
        <v>2.7777777777777776E-2</v>
      </c>
      <c r="I12" s="12">
        <v>8</v>
      </c>
      <c r="J12" s="27" t="str">
        <f>IFERROR(VLOOKUP(List[[#This Row],[Activity]],ActivityLookup,2,FALSE),"")</f>
        <v>Miles</v>
      </c>
      <c r="K12" s="25">
        <v>344</v>
      </c>
      <c r="L12" s="34"/>
    </row>
    <row r="13" spans="1:12" ht="21.75" customHeight="1">
      <c r="A13" s="43"/>
      <c r="B13" s="40">
        <f>SUMIF(List[Activity],Category3,List[Calories])</f>
        <v>150</v>
      </c>
      <c r="C13" s="16" t="s">
        <v>4</v>
      </c>
      <c r="L13" s="8"/>
    </row>
    <row r="14" spans="1:12" ht="21.75" customHeight="1" thickBot="1">
      <c r="A14" s="43"/>
      <c r="B14" s="41"/>
      <c r="C14" s="22"/>
      <c r="L14" s="8"/>
    </row>
    <row r="15" spans="1:12" ht="21.75" customHeight="1" thickTop="1">
      <c r="A15" s="42" t="s">
        <v>18</v>
      </c>
      <c r="B15" s="51">
        <f>SUMIF(List[Activity],Category4,List[Total])</f>
        <v>30</v>
      </c>
      <c r="C15" s="20"/>
      <c r="L15" s="8"/>
    </row>
    <row r="16" spans="1:12" ht="21.75" customHeight="1">
      <c r="A16" s="43"/>
      <c r="B16" s="51"/>
      <c r="C16" s="15" t="s">
        <v>21</v>
      </c>
      <c r="L16" s="13"/>
    </row>
    <row r="17" spans="1:3" ht="21.75" customHeight="1">
      <c r="A17" s="43"/>
      <c r="B17" s="40">
        <f>SUMIF(List[Activity],Category4,List[Calories])</f>
        <v>115</v>
      </c>
      <c r="C17" s="16" t="s">
        <v>4</v>
      </c>
    </row>
    <row r="18" spans="1:3" ht="21.75" customHeight="1" thickBot="1">
      <c r="A18" s="43"/>
      <c r="B18" s="41"/>
      <c r="C18" s="21"/>
    </row>
    <row r="19" spans="1:3" ht="21.75" customHeight="1" thickTop="1">
      <c r="A19" s="52" t="s">
        <v>19</v>
      </c>
      <c r="B19" s="51">
        <f>SUMIF(List[Activity],Category5,List[Total])</f>
        <v>5</v>
      </c>
      <c r="C19" s="20"/>
    </row>
    <row r="20" spans="1:3" ht="21.75" customHeight="1">
      <c r="A20" s="53"/>
      <c r="B20" s="51"/>
      <c r="C20" s="15" t="s">
        <v>3</v>
      </c>
    </row>
    <row r="21" spans="1:3" ht="21.75" customHeight="1">
      <c r="A21" s="53"/>
      <c r="B21" s="40">
        <f>SUMIF(List[Activity],Category5,List[Calories])</f>
        <v>345</v>
      </c>
      <c r="C21" s="16" t="s">
        <v>4</v>
      </c>
    </row>
    <row r="22" spans="1:3" ht="21.75" customHeight="1" thickBot="1">
      <c r="A22" s="53"/>
      <c r="B22" s="41"/>
      <c r="C22" s="22"/>
    </row>
    <row r="23" spans="1:3" ht="21.75" customHeight="1" thickTop="1">
      <c r="A23" s="45" t="s">
        <v>9</v>
      </c>
      <c r="B23" s="47">
        <f>SUM(B21,B17,B13,B9,B5)</f>
        <v>1694</v>
      </c>
      <c r="C23" s="49" t="s">
        <v>4</v>
      </c>
    </row>
    <row r="24" spans="1:3" ht="21.75" customHeight="1">
      <c r="A24" s="46"/>
      <c r="B24" s="48"/>
      <c r="C24" s="50"/>
    </row>
  </sheetData>
  <mergeCells count="19">
    <mergeCell ref="A2:C2"/>
    <mergeCell ref="A3:A6"/>
    <mergeCell ref="B3:B4"/>
    <mergeCell ref="B5:B6"/>
    <mergeCell ref="B7:B8"/>
    <mergeCell ref="B9:B10"/>
    <mergeCell ref="A7:A10"/>
    <mergeCell ref="A23:A24"/>
    <mergeCell ref="B23:B24"/>
    <mergeCell ref="C23:C24"/>
    <mergeCell ref="B11:B12"/>
    <mergeCell ref="B13:B14"/>
    <mergeCell ref="B19:B20"/>
    <mergeCell ref="B21:B22"/>
    <mergeCell ref="B15:B16"/>
    <mergeCell ref="B17:B18"/>
    <mergeCell ref="A11:A14"/>
    <mergeCell ref="A15:A18"/>
    <mergeCell ref="A19:A22"/>
  </mergeCells>
  <dataValidations count="4">
    <dataValidation type="list" allowBlank="1" sqref="F6:F12">
      <formula1>ActivityList</formula1>
    </dataValidation>
    <dataValidation type="custom" errorStyle="warning" allowBlank="1" showInputMessage="1" showErrorMessage="1" errorTitle="Whoops!" error="The calories you enter in the log are summarized here for the chart. Any changes may result in an error. If you’re sure you want to change this, click Yes Otherwise, click Cancel. " sqref="C23:C24">
      <formula1>"Calories"</formula1>
    </dataValidation>
    <dataValidation type="custom" errorStyle="warning" allowBlank="1" showInputMessage="1" showErrorMessage="1" errorTitle="Whoops!" error="The calories you enter in the log are summarized here for the chart. Any changes may result in an error. If you’re sure you want to make this change, click Yes. If not, click Cancel. " sqref="C5 C9 C13 C17 C21">
      <formula1>"Calories"</formula1>
    </dataValidation>
    <dataValidation type="list" allowBlank="1" showInputMessage="1" sqref="C20 C16 C12 C8 C4">
      <formula1>"Miles,Kilometers,Steps,Laps,Yards,Meters,Reps,Minutes"</formula1>
    </dataValidation>
  </dataValidations>
  <printOptions horizontalCentered="1"/>
  <pageMargins left="0.25" right="0.25" top="0.5" bottom="0.5" header="0.3" footer="0.3"/>
  <pageSetup scale="6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8"/>
  <sheetViews>
    <sheetView showGridLines="0" workbookViewId="0"/>
  </sheetViews>
  <sheetFormatPr defaultRowHeight="21.75" customHeight="1"/>
  <cols>
    <col min="1" max="1" width="2.28515625" customWidth="1"/>
    <col min="2" max="2" width="24.28515625" customWidth="1"/>
    <col min="3" max="3" width="26.5703125" customWidth="1"/>
  </cols>
  <sheetData>
    <row r="1" spans="2:3" ht="36.75" customHeight="1">
      <c r="B1" s="55" t="s">
        <v>22</v>
      </c>
      <c r="C1" s="55"/>
    </row>
    <row r="2" spans="2:3" ht="29.25" customHeight="1">
      <c r="B2" s="56" t="s">
        <v>23</v>
      </c>
      <c r="C2" s="56"/>
    </row>
    <row r="3" spans="2:3" ht="29.25" customHeight="1">
      <c r="B3" s="36" t="s">
        <v>6</v>
      </c>
      <c r="C3" s="36" t="s">
        <v>10</v>
      </c>
    </row>
    <row r="4" spans="2:3" ht="21.75" customHeight="1">
      <c r="B4" t="str">
        <f>TRIM(Category1)</f>
        <v>Biking</v>
      </c>
      <c r="C4" t="str">
        <f>Category1Unit</f>
        <v>Miles</v>
      </c>
    </row>
    <row r="5" spans="2:3" ht="21.75" customHeight="1">
      <c r="B5" t="str">
        <f>TRIM(Category2)</f>
        <v>Swimming</v>
      </c>
      <c r="C5" t="str">
        <f>Category2Unit</f>
        <v>Meters</v>
      </c>
    </row>
    <row r="6" spans="2:3" ht="21.75" customHeight="1">
      <c r="B6" t="str">
        <f>TRIM(Category3)</f>
        <v>Activity 3</v>
      </c>
      <c r="C6" t="str">
        <f>Category3Unit</f>
        <v>Steps</v>
      </c>
    </row>
    <row r="7" spans="2:3" ht="21.75" customHeight="1">
      <c r="B7" t="str">
        <f>TRIM(Category4)</f>
        <v>Activity 4</v>
      </c>
      <c r="C7" t="str">
        <f>Category4Unit</f>
        <v>Reps</v>
      </c>
    </row>
    <row r="8" spans="2:3" ht="21.75" customHeight="1">
      <c r="B8" t="str">
        <f>TRIM(Category5)</f>
        <v>Activity 5</v>
      </c>
      <c r="C8" t="str">
        <f>Category5Unit</f>
        <v>Miles</v>
      </c>
    </row>
  </sheetData>
  <mergeCells count="2">
    <mergeCell ref="B1:C1"/>
    <mergeCell ref="B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Web App</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revision/>
  <dcterms:created xsi:type="dcterms:W3CDTF">2013-11-22T23:47:22Z</dcterms:created>
  <dcterms:modified xsi:type="dcterms:W3CDTF">2014-12-17T20:18:35Z</dcterms:modified>
</cp:coreProperties>
</file>