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515" activeTab="0"/>
  </bookViews>
  <sheets>
    <sheet name="Dues Tracker" sheetId="1" r:id="rId1"/>
    <sheet name="Dues Payment Details" sheetId="2" r:id="rId2"/>
  </sheets>
  <definedNames>
    <definedName name="MonthlyDues">'Dues Tracker'!$C$6</definedName>
    <definedName name="TotalMonths">DATEDIF(TotalMonths,TODAY(),"m")</definedName>
    <definedName name="_xlnm.Print_Titles" localSheetId="0">'Dues Tracker'!$7:$7</definedName>
    <definedName name="_xlnm.Print_Titles" localSheetId="1">'Dues Payment Details'!$3:$3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    </author>
  </authors>
  <commentList>
    <comment ref="G7" authorId="0">
      <text>
        <r>
          <rPr>
            <b/>
            <sz val="9"/>
            <rFont val="Tahoma"/>
            <family val="2"/>
          </rPr>
          <t xml:space="preserve">Dues Tracker Tip: </t>
        </r>
        <r>
          <rPr>
            <sz val="9"/>
            <rFont val="Tahoma"/>
            <family val="2"/>
          </rPr>
          <t>Enter club member payments on the Payment Details sheet to automatically calculate Total Paid and Total Due.</t>
        </r>
      </text>
    </comment>
  </commentList>
</comments>
</file>

<file path=xl/sharedStrings.xml><?xml version="1.0" encoding="utf-8"?>
<sst xmlns="http://schemas.openxmlformats.org/spreadsheetml/2006/main" count="54" uniqueCount="40">
  <si>
    <t>Club Dues Tracker</t>
  </si>
  <si>
    <t>Dues Tracker</t>
  </si>
  <si>
    <t>Total Due Each Month:</t>
  </si>
  <si>
    <t>To Payment Details</t>
  </si>
  <si>
    <t>Name</t>
  </si>
  <si>
    <t>Email</t>
  </si>
  <si>
    <t>Phone</t>
  </si>
  <si>
    <t>Date Joined</t>
  </si>
  <si>
    <t>Months member</t>
  </si>
  <si>
    <t>Total Paid</t>
  </si>
  <si>
    <t>Total Due</t>
  </si>
  <si>
    <t>Kim Abercrombie</t>
  </si>
  <si>
    <t>Kim@fineartschool.net</t>
  </si>
  <si>
    <t>671-555-0123</t>
  </si>
  <si>
    <t>Peter Bankov</t>
  </si>
  <si>
    <t>Peter@fineartschool.net</t>
  </si>
  <si>
    <t>671-555-0124</t>
  </si>
  <si>
    <t>Petra Chvojková</t>
  </si>
  <si>
    <t>Petra@fineartschool.net</t>
  </si>
  <si>
    <t>671-555-0125</t>
  </si>
  <si>
    <t>Patrick Hines</t>
  </si>
  <si>
    <t>Patrick@fineartschool.net</t>
  </si>
  <si>
    <t>671-555-0126</t>
  </si>
  <si>
    <t>Imtiaz Khan</t>
  </si>
  <si>
    <t>Imtiaz@fineartschool.net</t>
  </si>
  <si>
    <t>671-555-0127</t>
  </si>
  <si>
    <t>Jae B. Pak</t>
  </si>
  <si>
    <t>Jae B.@fineartschool.net</t>
  </si>
  <si>
    <t>671-555-0128</t>
  </si>
  <si>
    <t>Paul Shen</t>
  </si>
  <si>
    <t>Paul@fineartschool.net</t>
  </si>
  <si>
    <t>671-555-0129</t>
  </si>
  <si>
    <t>XinKai Wang</t>
  </si>
  <si>
    <t>XinKai@fineartschool.net</t>
  </si>
  <si>
    <t>671-555-0130</t>
  </si>
  <si>
    <t>Dues Payment Details</t>
  </si>
  <si>
    <t>To Dues Tracker</t>
  </si>
  <si>
    <t xml:space="preserve"> </t>
  </si>
  <si>
    <t>Date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</si>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</sst>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77" formatCode="mm/dd/yyyy"/>
    <numFmt numFmtId="178" formatCode="m/d/yyyy"/>
  </numFmts>
  <fonts count="16">
    <font>
      <sz val="10"/>
      <color theme="2"/>
      <name val="Arial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0"/>
      <color theme="10"/>
      <name val="Arial"/>
      <family val="2"/>
      <scheme val="minor"/>
    </font>
    <font>
      <sz val="10"/>
      <color theme="11"/>
      <name val="Arial"/>
      <family val="2"/>
      <scheme val="minor"/>
    </font>
    <font>
      <sz val="11"/>
      <color theme="2"/>
      <name val="Arial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0"/>
      <name val="Arial"/>
      <family val="2"/>
      <scheme val="minor"/>
    </font>
    <font>
      <sz val="10"/>
      <color theme="0"/>
      <name val="Arial"/>
      <family val="2"/>
    </font>
    <font>
      <sz val="10"/>
      <color theme="0"/>
      <name val="+mn-c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24995000660419464"/>
        <bgColor indexed="64"/>
      </patternFill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Fill="0" applyBorder="0" applyProtection="0">
      <alignment/>
    </xf>
  </cellStyleXfs>
  <cellXfs count="34">
    <xf numFmtId="0" fontId="0" fillId="2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Alignment="1">
      <alignment vertical="center"/>
    </xf>
    <xf numFmtId="0" fontId="0" fillId="3" borderId="0" xfId="0" applyFill="1" applyAlignment="1">
      <alignment vertical="center"/>
    </xf>
    <xf numFmtId="164" fontId="0" fillId="3" borderId="0" xfId="0" applyNumberFormat="1" applyFill="1" applyAlignment="1">
      <alignment horizontal="right" vertical="center" indent="2"/>
    </xf>
    <xf numFmtId="0" fontId="0" fillId="3" borderId="0" xfId="0" applyFill="1" applyAlignment="1">
      <alignment horizontal="left" vertical="center" indent="1"/>
    </xf>
    <xf numFmtId="6" fontId="6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right" vertical="center" indent="2"/>
    </xf>
    <xf numFmtId="14" fontId="0" fillId="2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ont="1" applyFill="1" applyBorder="1" applyAlignment="1">
      <alignment horizontal="right" vertical="center" indent="2"/>
    </xf>
    <xf numFmtId="164" fontId="0" fillId="2" borderId="0" xfId="0" applyNumberFormat="1" applyFont="1" applyFill="1" applyBorder="1" applyAlignment="1">
      <alignment horizontal="right" vertical="center" indent="2"/>
    </xf>
    <xf numFmtId="0" fontId="2" fillId="3" borderId="0" xfId="0" applyFont="1" applyFill="1" applyAlignment="1">
      <alignment horizontal="left" vertical="center"/>
    </xf>
    <xf numFmtId="0" fontId="5" fillId="3" borderId="0" xfId="20" applyFill="1" applyAlignment="1">
      <alignment horizontal="left" vertical="center" indent="1"/>
    </xf>
    <xf numFmtId="0" fontId="3" fillId="3" borderId="0" xfId="21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5" fillId="2" borderId="0" xfId="20" applyFill="1" applyAlignment="1">
      <alignment horizontal="left" vertical="center"/>
    </xf>
    <xf numFmtId="164" fontId="0" fillId="2" borderId="0" xfId="0" applyNumberFormat="1" applyAlignment="1">
      <alignment horizontal="right" vertical="center" indent="2"/>
    </xf>
    <xf numFmtId="0" fontId="0" fillId="2" borderId="0" xfId="23" applyFont="1" applyFill="1" applyBorder="1" applyAlignment="1">
      <alignment vertical="center"/>
    </xf>
    <xf numFmtId="0" fontId="9" fillId="2" borderId="0" xfId="0" applyFont="1" applyAlignment="1">
      <alignment vertical="center"/>
    </xf>
    <xf numFmtId="0" fontId="9" fillId="2" borderId="0" xfId="0" applyFont="1" applyAlignment="1">
      <alignment horizontal="left" vertical="center" indent="1"/>
    </xf>
    <xf numFmtId="0" fontId="9" fillId="2" borderId="0" xfId="0" applyFont="1" applyAlignment="1">
      <alignment horizontal="right" vertical="center" indent="2"/>
    </xf>
    <xf numFmtId="164" fontId="12" fillId="3" borderId="0" xfId="23" applyNumberFormat="1" applyFont="1" applyFill="1" applyAlignment="1">
      <alignment horizontal="right" vertical="center" indent="3"/>
    </xf>
    <xf numFmtId="0" fontId="12" fillId="3" borderId="0" xfId="23" applyFont="1" applyFill="1" applyAlignment="1">
      <alignment horizontal="left" vertical="center" indent="3"/>
    </xf>
    <xf numFmtId="14" fontId="0" fillId="3" borderId="0" xfId="0" applyNumberFormat="1" applyFill="1" applyAlignment="1">
      <alignment horizontal="right" vertical="center" indent="2"/>
    </xf>
    <xf numFmtId="0" fontId="0" fillId="3" borderId="0" xfId="0" applyNumberFormat="1" applyFill="1" applyAlignment="1">
      <alignment horizontal="right" vertical="center" indent="2"/>
    </xf>
    <xf numFmtId="0" fontId="9" fillId="2" borderId="0" xfId="0" applyNumberFormat="1" applyFont="1" applyAlignment="1">
      <alignment vertical="center"/>
    </xf>
    <xf numFmtId="14" fontId="0" fillId="2" borderId="0" xfId="0" applyNumberFormat="1" applyAlignment="1">
      <alignment horizontal="right" vertical="center" indent="2"/>
    </xf>
    <xf numFmtId="0" fontId="0" fillId="2" borderId="0" xfId="0" applyNumberFormat="1" applyAlignment="1">
      <alignment vertical="center"/>
    </xf>
    <xf numFmtId="0" fontId="0" fillId="3" borderId="0" xfId="0" applyNumberFormat="1" applyFill="1" applyAlignment="1">
      <alignment vertical="center"/>
    </xf>
    <xf numFmtId="0" fontId="9" fillId="2" borderId="0" xfId="0" applyNumberFormat="1" applyFont="1" applyAlignment="1">
      <alignment horizontal="right" vertical="center" indent="2"/>
    </xf>
    <xf numFmtId="0" fontId="0" fillId="3" borderId="0" xfId="0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9" fillId="2" borderId="0" xfId="0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yperlink" xfId="23"/>
    <cellStyle name="Followed Hyperlink" xfId="24"/>
  </cellStyles>
  <dxfs count="13">
    <dxf>
      <numFmt numFmtId="164" formatCode="&quot;$&quot;#,##0.00"/>
      <alignment horizontal="right" vertical="center" textRotation="0" wrapText="1" indent="2" shrinkToFit="1" readingOrder="0"/>
    </dxf>
    <dxf>
      <numFmt numFmtId="177" formatCode="mm/dd/yyyy"/>
      <alignment horizontal="right" vertical="center" textRotation="0" wrapText="1" indent="2" shrinkToFit="1" readingOrder="0"/>
    </dxf>
    <dxf>
      <alignment horizontal="left" vertical="center" textRotation="0" wrapText="1" inden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11"/>
        <name val="Arial"/>
        <color theme="2"/>
      </font>
    </dxf>
    <dxf>
      <numFmt numFmtId="164" formatCode="&quot;$&quot;#,##0.00"/>
    </dxf>
    <dxf>
      <numFmt numFmtId="178" formatCode="m/d/yyyy"/>
    </dxf>
    <dxf>
      <alignment horizontal="left" vertical="center" textRotation="0" wrapText="1" shrinkToFit="1" readingOrder="0"/>
    </dxf>
    <dxf>
      <font>
        <i val="0"/>
        <u val="none"/>
        <strike val="0"/>
        <sz val="11"/>
        <name val="Arial"/>
        <color theme="2"/>
      </font>
    </dxf>
    <dxf>
      <font>
        <color theme="4"/>
      </font>
      <border/>
    </dxf>
    <dxf>
      <font>
        <b/>
        <i val="0"/>
        <color theme="1" tint="0.24995000660419464"/>
      </font>
      <fill>
        <patternFill>
          <bgColor theme="2"/>
        </patternFill>
      </fill>
    </dxf>
    <dxf>
      <font>
        <b/>
        <i val="0"/>
        <color theme="1" tint="0.24995000660419464"/>
      </font>
      <fill>
        <patternFill>
          <bgColor theme="2"/>
        </patternFill>
      </fill>
    </dxf>
    <dxf>
      <border>
        <horizontal style="thin">
          <color theme="2" tint="-0.24993999302387238"/>
        </horizontal>
      </border>
    </dxf>
  </dxfs>
  <tableStyles count="1" defaultTableStyle="Dues Tracker" defaultPivotStyle="PivotStyleLight16">
    <tableStyle name="Dues Tracker" pivot="0" count="3">
      <tableStyleElement type="wholeTable" dxfId="12"/>
      <tableStyleElement type="headerRow" dxfId="11"/>
      <tableStyleElement type="totalRow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'Dues Tracker'!$G$7</c:f>
              <c:strCache>
                <c:ptCount val="1"/>
                <c:pt idx="0">
                  <c:v>Total Paid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'Dues Tracker'!$B$8:$B$16</c:f>
              <c:strCache/>
            </c:strRef>
          </c:cat>
          <c:val>
            <c:numRef>
              <c:f>'Dues Tracker'!$G$8:$G$16</c:f>
              <c:numCache/>
            </c:numRef>
          </c:val>
        </c:ser>
        <c:ser>
          <c:idx val="1"/>
          <c:order val="1"/>
          <c:tx>
            <c:strRef>
              <c:f>'Dues Tracker'!$H$7</c:f>
              <c:strCache>
                <c:ptCount val="1"/>
                <c:pt idx="0">
                  <c:v>Total Due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'Dues Tracker'!$B$8:$B$16</c:f>
              <c:strCache/>
            </c:strRef>
          </c:cat>
          <c:val>
            <c:numRef>
              <c:f>'Dues Tracker'!$H$8:$H$16</c:f>
              <c:numCache/>
            </c:numRef>
          </c:val>
        </c:ser>
        <c:overlap val="100"/>
        <c:gapWidth val="148"/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3175" cap="flat" cmpd="sng">
            <a:solidFill>
              <a:schemeClr val="bg2">
                <a:lumMod val="7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majorGridlines>
          <c:spPr>
            <a:ln w="3175" cap="flat" cmpd="sng">
              <a:solidFill>
                <a:schemeClr val="bg2">
                  <a:lumMod val="7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187656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9475"/>
          <c:y val="0.02925"/>
          <c:w val="0.19775"/>
          <c:h val="0.055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</c:spPr>
  <c:txPr>
    <a:bodyPr vert="horz" rot="0"/>
    <a:lstStyle/>
    <a:p>
      <a:pPr>
        <a:defRPr lang="en-US" cap="none" sz="1000" b="0" u="none" baseline="0">
          <a:solidFill>
            <a:schemeClr val="bg1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#'Dues Payment Details'!A1" /><Relationship Id="rId4" Type="http://schemas.openxmlformats.org/officeDocument/2006/relationships/hyperlink" Target="#'Dues Payment Detail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Dues Tracker'!A1" /><Relationship Id="rId3" Type="http://schemas.openxmlformats.org/officeDocument/2006/relationships/hyperlink" Target="#'Dues Tracker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209550</xdr:rowOff>
    </xdr:from>
    <xdr:to>
      <xdr:col>8</xdr:col>
      <xdr:colOff>28575</xdr:colOff>
      <xdr:row>4</xdr:row>
      <xdr:rowOff>847725</xdr:rowOff>
    </xdr:to>
    <xdr:graphicFrame macro="">
      <xdr:nvGraphicFramePr>
        <xdr:cNvPr id="3" name="Total Paid vs Overdue" descr="Stacked column chart comparing total paid to overdue amount for each club member." title="Total Paid vs Overdue"/>
        <xdr:cNvGraphicFramePr/>
      </xdr:nvGraphicFramePr>
      <xdr:xfrm>
        <a:off x="304800" y="828675"/>
        <a:ext cx="8362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1085850</xdr:colOff>
      <xdr:row>5</xdr:row>
      <xdr:rowOff>85725</xdr:rowOff>
    </xdr:from>
    <xdr:to>
      <xdr:col>8</xdr:col>
      <xdr:colOff>9525</xdr:colOff>
      <xdr:row>5</xdr:row>
      <xdr:rowOff>314325</xdr:rowOff>
    </xdr:to>
    <xdr:pic>
      <xdr:nvPicPr>
        <xdr:cNvPr id="4" name="Right Arrow" descr="&quot;&quot;" title="Right Arrow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50863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Left Arrow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DuesTracker" displayName="DuesTracker" ref="B7:H15" totalsRowShown="0" headerRowDxfId="8">
  <autoFilter ref="B7:H15"/>
  <tableColumns count="7">
    <tableColumn id="9" name="Name"/>
    <tableColumn id="4" name="Email"/>
    <tableColumn id="7" name="Phone" dataDxfId="7"/>
    <tableColumn id="1" name="Date Joined" dataDxfId="6"/>
    <tableColumn id="3" name="Months member">
      <calculatedColumnFormula>DATEDIF(DuesTracker[[#This Row],[Date Joined]],TODAY(),"m")+1</calculatedColumnFormula>
    </tableColumn>
    <tableColumn id="8" name="Total Paid">
      <calculatedColumnFormula>SUMIF(DuesDetails[Name],DuesTracker[[#This Row],[Name]],DuesDetails[Paid])</calculatedColumnFormula>
    </tableColumn>
    <tableColumn id="2" name="Total Due" dataDxfId="5">
      <calculatedColumnFormula>IFERROR(IF(DuesTracker[[#This Row],[Date Joined]]&lt;&gt;"",(DuesTracker[[#This Row],[Months member]]*MonthlyDues)-DuesTracker[[#This Row],[Total Paid]],""),"")</calculatedColumnFormula>
    </tableColumn>
  </tableColumns>
  <tableStyleInfo name="Dues Tracker" showFirstColumn="0" showLastColumn="0" showRowStripes="1" showColumnStripes="0"/>
</table>
</file>

<file path=xl/tables/table2.xml><?xml version="1.0" encoding="utf-8"?>
<table xmlns="http://schemas.openxmlformats.org/spreadsheetml/2006/main" id="2" name="DuesDetails" displayName="DuesDetails" ref="B3:D16" totalsRowShown="0" headerRowDxfId="4" dataDxfId="3">
  <autoFilter ref="B3:D16"/>
  <tableColumns count="3">
    <tableColumn id="1" name="Name" dataDxfId="2"/>
    <tableColumn id="3" name="Date" dataDxfId="1"/>
    <tableColumn id="4" name="Paid" dataDxfId="0"/>
  </tableColumns>
  <tableStyleInfo name="Dues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fineartschool.net" TargetMode="External" /><Relationship Id="rId2" Type="http://schemas.openxmlformats.org/officeDocument/2006/relationships/hyperlink" Target="mailto:Peter@fineartschool.ne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15"/>
  <sheetViews>
    <sheetView showGridLines="0" tabSelected="1" workbookViewId="0" topLeftCell="A1"/>
  </sheetViews>
  <sheetFormatPr defaultColWidth="9.140625" defaultRowHeight="19.5" customHeight="1"/>
  <cols>
    <col min="1" max="1" width="2.57421875" style="3" customWidth="1"/>
    <col min="2" max="2" width="24.7109375" style="5" customWidth="1"/>
    <col min="3" max="3" width="30.421875" style="3" customWidth="1"/>
    <col min="4" max="4" width="16.28125" style="31" customWidth="1"/>
    <col min="5" max="5" width="16.421875" style="24" customWidth="1"/>
    <col min="6" max="6" width="16.421875" style="7" hidden="1" customWidth="1"/>
    <col min="7" max="8" width="19.57421875" style="4" customWidth="1"/>
    <col min="9" max="9" width="2.57421875" style="3" customWidth="1"/>
    <col min="10" max="16384" width="9.140625" style="3" customWidth="1"/>
  </cols>
  <sheetData>
    <row r="1" spans="2:5" ht="48.75" customHeight="1">
      <c r="B1" s="12" t="s">
        <v>0</v>
      </c>
      <c r="D1" s="3"/>
      <c r="E1" s="25"/>
    </row>
    <row r="2" spans="2:5" ht="86.25" customHeight="1">
      <c r="B2" s="13" t="s">
        <v>1</v>
      </c>
      <c r="D2" s="3"/>
      <c r="E2" s="25"/>
    </row>
    <row r="3" spans="4:5" ht="86.25" customHeight="1">
      <c r="D3" s="3"/>
      <c r="E3" s="25"/>
    </row>
    <row r="4" spans="4:5" ht="86.25" customHeight="1">
      <c r="D4" s="3"/>
      <c r="E4" s="25"/>
    </row>
    <row r="5" spans="4:5" ht="86.25" customHeight="1">
      <c r="D5" s="3"/>
      <c r="E5" s="25"/>
    </row>
    <row r="6" spans="2:8" ht="30" customHeight="1">
      <c r="B6" s="11" t="s">
        <v>2</v>
      </c>
      <c r="C6" s="6">
        <v>15</v>
      </c>
      <c r="D6" s="3"/>
      <c r="E6" s="25"/>
      <c r="H6" s="22" t="s">
        <v>3</v>
      </c>
    </row>
    <row r="7" spans="2:8" ht="19.5" customHeight="1">
      <c r="B7" s="20" t="s">
        <v>4</v>
      </c>
      <c r="C7" s="19" t="s">
        <v>5</v>
      </c>
      <c r="D7" s="33" t="s">
        <v>6</v>
      </c>
      <c r="E7" s="26" t="s">
        <v>7</v>
      </c>
      <c r="F7" s="19" t="s">
        <v>8</v>
      </c>
      <c r="G7" s="21" t="s">
        <v>9</v>
      </c>
      <c r="H7" s="21" t="s">
        <v>10</v>
      </c>
    </row>
    <row r="8" spans="2:8" ht="19.5" customHeight="1">
      <c r="B8" s="14" t="s">
        <v>11</v>
      </c>
      <c r="C8" s="18" t="s">
        <v>12</v>
      </c>
      <c r="D8" s="32" t="s">
        <v>13</v>
      </c>
      <c r="E8" s="8">
        <f ca="1">TODAY()-90</f>
        <v>41949</v>
      </c>
      <c r="F8" s="9">
        <f ca="1">DATEDIF(DuesTracker[[#This Row],[Date Joined]],TODAY(),"m")+1</f>
        <v>3</v>
      </c>
      <c r="G8" s="10">
        <f>SUMIF(DuesDetails[Name],DuesTracker[[#This Row],[Name]],DuesDetails[Paid])</f>
        <v>45</v>
      </c>
      <c r="H8" s="10">
        <f ca="1">_xlfn.IFERROR(IF(DuesTracker[[#This Row],[Date Joined]]&lt;&gt;"",(DuesTracker[[#This Row],[Months member]]*MonthlyDues)-DuesTracker[[#This Row],[Total Paid]],""),"")</f>
        <v>0</v>
      </c>
    </row>
    <row r="9" spans="2:8" ht="19.5" customHeight="1">
      <c r="B9" s="14" t="s">
        <v>14</v>
      </c>
      <c r="C9" s="18" t="s">
        <v>15</v>
      </c>
      <c r="D9" s="32" t="s">
        <v>16</v>
      </c>
      <c r="E9" s="8">
        <f aca="true" t="shared" si="0" ref="E9:E10">TODAY()-90</f>
        <v>41949</v>
      </c>
      <c r="F9" s="9">
        <f ca="1">DATEDIF(DuesTracker[[#This Row],[Date Joined]],TODAY(),"m")+1</f>
        <v>3</v>
      </c>
      <c r="G9" s="10">
        <f>SUMIF(DuesDetails[Name],DuesTracker[[#This Row],[Name]],DuesDetails[Paid])</f>
        <v>30</v>
      </c>
      <c r="H9" s="10">
        <f ca="1">_xlfn.IFERROR(IF(DuesTracker[[#This Row],[Date Joined]]&lt;&gt;"",(DuesTracker[[#This Row],[Months member]]*MonthlyDues)-DuesTracker[[#This Row],[Total Paid]],""),"")</f>
        <v>15</v>
      </c>
    </row>
    <row r="10" spans="2:8" ht="19.5" customHeight="1">
      <c r="B10" s="14" t="s">
        <v>17</v>
      </c>
      <c r="C10" s="1" t="s">
        <v>18</v>
      </c>
      <c r="D10" s="32" t="s">
        <v>19</v>
      </c>
      <c r="E10" s="8">
        <f ca="1" t="shared" si="0"/>
        <v>41949</v>
      </c>
      <c r="F10" s="9">
        <f ca="1">DATEDIF(DuesTracker[[#This Row],[Date Joined]],TODAY(),"m")+1</f>
        <v>3</v>
      </c>
      <c r="G10" s="10">
        <f>SUMIF(DuesDetails[Name],DuesTracker[[#This Row],[Name]],DuesDetails[Paid])</f>
        <v>15</v>
      </c>
      <c r="H10" s="10">
        <f ca="1">_xlfn.IFERROR(IF(DuesTracker[[#This Row],[Date Joined]]&lt;&gt;"",(DuesTracker[[#This Row],[Months member]]*MonthlyDues)-DuesTracker[[#This Row],[Total Paid]],""),"")</f>
        <v>30</v>
      </c>
    </row>
    <row r="11" spans="2:8" ht="19.5" customHeight="1">
      <c r="B11" s="14" t="s">
        <v>20</v>
      </c>
      <c r="C11" s="1" t="s">
        <v>21</v>
      </c>
      <c r="D11" s="32" t="s">
        <v>22</v>
      </c>
      <c r="E11" s="8">
        <f ca="1">TODAY()-60</f>
        <v>41979</v>
      </c>
      <c r="F11" s="9">
        <f ca="1">DATEDIF(DuesTracker[[#This Row],[Date Joined]],TODAY(),"m")+1</f>
        <v>2</v>
      </c>
      <c r="G11" s="10">
        <f>SUMIF(DuesDetails[Name],DuesTracker[[#This Row],[Name]],DuesDetails[Paid])</f>
        <v>30</v>
      </c>
      <c r="H11" s="10">
        <f ca="1">_xlfn.IFERROR(IF(DuesTracker[[#This Row],[Date Joined]]&lt;&gt;"",(DuesTracker[[#This Row],[Months member]]*MonthlyDues)-DuesTracker[[#This Row],[Total Paid]],""),"")</f>
        <v>0</v>
      </c>
    </row>
    <row r="12" spans="2:8" ht="19.5" customHeight="1">
      <c r="B12" s="14" t="s">
        <v>23</v>
      </c>
      <c r="C12" s="1" t="s">
        <v>24</v>
      </c>
      <c r="D12" s="32" t="s">
        <v>25</v>
      </c>
      <c r="E12" s="8">
        <f ca="1">TODAY()-60</f>
        <v>41979</v>
      </c>
      <c r="F12" s="9">
        <f ca="1">DATEDIF(DuesTracker[[#This Row],[Date Joined]],TODAY(),"m")+1</f>
        <v>2</v>
      </c>
      <c r="G12" s="10">
        <f>SUMIF(DuesDetails[Name],DuesTracker[[#This Row],[Name]],DuesDetails[Paid])</f>
        <v>30</v>
      </c>
      <c r="H12" s="10">
        <f ca="1">_xlfn.IFERROR(IF(DuesTracker[[#This Row],[Date Joined]]&lt;&gt;"",(DuesTracker[[#This Row],[Months member]]*MonthlyDues)-DuesTracker[[#This Row],[Total Paid]],""),"")</f>
        <v>0</v>
      </c>
    </row>
    <row r="13" spans="2:8" ht="19.5" customHeight="1">
      <c r="B13" s="14" t="s">
        <v>26</v>
      </c>
      <c r="C13" s="1" t="s">
        <v>27</v>
      </c>
      <c r="D13" s="32" t="s">
        <v>28</v>
      </c>
      <c r="E13" s="8">
        <f ca="1">TODAY()-60</f>
        <v>41979</v>
      </c>
      <c r="F13" s="9">
        <f ca="1">DATEDIF(DuesTracker[[#This Row],[Date Joined]],TODAY(),"m")+1</f>
        <v>2</v>
      </c>
      <c r="G13" s="10">
        <f>SUMIF(DuesDetails[Name],DuesTracker[[#This Row],[Name]],DuesDetails[Paid])</f>
        <v>30</v>
      </c>
      <c r="H13" s="10">
        <f ca="1">_xlfn.IFERROR(IF(DuesTracker[[#This Row],[Date Joined]]&lt;&gt;"",(DuesTracker[[#This Row],[Months member]]*MonthlyDues)-DuesTracker[[#This Row],[Total Paid]],""),"")</f>
        <v>0</v>
      </c>
    </row>
    <row r="14" spans="2:8" ht="19.5" customHeight="1">
      <c r="B14" s="14" t="s">
        <v>29</v>
      </c>
      <c r="C14" s="1" t="s">
        <v>30</v>
      </c>
      <c r="D14" s="32" t="s">
        <v>31</v>
      </c>
      <c r="E14" s="8">
        <f ca="1">TODAY()-30</f>
        <v>42009</v>
      </c>
      <c r="F14" s="9">
        <f ca="1">DATEDIF(DuesTracker[[#This Row],[Date Joined]],TODAY(),"m")+1</f>
        <v>1</v>
      </c>
      <c r="G14" s="10">
        <f>SUMIF(DuesDetails[Name],DuesTracker[[#This Row],[Name]],DuesDetails[Paid])</f>
        <v>15</v>
      </c>
      <c r="H14" s="10">
        <f ca="1">_xlfn.IFERROR(IF(DuesTracker[[#This Row],[Date Joined]]&lt;&gt;"",(DuesTracker[[#This Row],[Months member]]*MonthlyDues)-DuesTracker[[#This Row],[Total Paid]],""),"")</f>
        <v>0</v>
      </c>
    </row>
    <row r="15" spans="2:8" ht="19.5" customHeight="1">
      <c r="B15" s="14" t="s">
        <v>32</v>
      </c>
      <c r="C15" s="1" t="s">
        <v>33</v>
      </c>
      <c r="D15" s="32" t="s">
        <v>34</v>
      </c>
      <c r="E15" s="8">
        <f ca="1">TODAY()-30</f>
        <v>42009</v>
      </c>
      <c r="F15" s="9">
        <f ca="1">DATEDIF(DuesTracker[[#This Row],[Date Joined]],TODAY(),"m")+1</f>
        <v>1</v>
      </c>
      <c r="G15" s="10">
        <f>SUMIF(DuesDetails[Name],DuesTracker[[#This Row],[Name]],DuesDetails[Paid])</f>
        <v>15</v>
      </c>
      <c r="H15" s="10">
        <f ca="1">_xlfn.IFERROR(IF(DuesTracker[[#This Row],[Date Joined]]&lt;&gt;"",(DuesTracker[[#This Row],[Months member]]*MonthlyDues)-DuesTracker[[#This Row],[Total Paid]],""),"")</f>
        <v>0</v>
      </c>
    </row>
  </sheetData>
  <conditionalFormatting sqref="H8:H15">
    <cfRule type="expression" priority="1" dxfId="9">
      <formula>$H8&gt;0</formula>
    </cfRule>
  </conditionalFormatting>
  <hyperlinks>
    <hyperlink ref="C8" r:id="rId1" display="mailto:Kim@fineartschool.net"/>
    <hyperlink ref="C9" r:id="rId2" display="mailto:Peter@fineartschool.net"/>
    <hyperlink ref="H6" location="'Dues Payment Details'!A1" tooltip="Click to view payment details" display="To Payment Details"/>
  </hyperlinks>
  <printOptions horizontalCentered="1"/>
  <pageMargins left="0.7" right="0.7" top="0.75" bottom="0.75" header="0.3" footer="0.3"/>
  <pageSetup fitToHeight="0" fitToWidth="1" horizontalDpi="600" verticalDpi="600" orientation="portrait" scale="70" r:id="rId7"/>
  <headerFooter differentFirst="1">
    <oddFooter>&amp;C&amp;K03+000Page &amp;P of &amp;N</oddFooter>
  </headerFooter>
  <drawing r:id="rId6"/>
  <legacyDrawing r:id="rId4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16"/>
  <sheetViews>
    <sheetView showGridLines="0" workbookViewId="0" topLeftCell="A1"/>
  </sheetViews>
  <sheetFormatPr defaultColWidth="9.140625" defaultRowHeight="19.5" customHeight="1"/>
  <cols>
    <col min="1" max="1" width="2.57421875" style="2" customWidth="1"/>
    <col min="2" max="2" width="29.8515625" style="15" customWidth="1"/>
    <col min="3" max="3" width="23.140625" style="27" customWidth="1"/>
    <col min="4" max="4" width="13.7109375" style="17" customWidth="1"/>
    <col min="5" max="5" width="2.57421875" style="2" customWidth="1"/>
    <col min="6" max="16384" width="9.140625" style="2" customWidth="1"/>
  </cols>
  <sheetData>
    <row r="1" spans="2:3" ht="48.75" customHeight="1">
      <c r="B1" s="16" t="s">
        <v>35</v>
      </c>
      <c r="C1" s="28"/>
    </row>
    <row r="2" spans="2:5" ht="30" customHeight="1">
      <c r="B2" s="23" t="s">
        <v>36</v>
      </c>
      <c r="C2" s="29"/>
      <c r="D2" s="4"/>
      <c r="E2" s="2" t="s">
        <v>37</v>
      </c>
    </row>
    <row r="3" spans="2:4" ht="19.5" customHeight="1">
      <c r="B3" s="20" t="s">
        <v>4</v>
      </c>
      <c r="C3" s="30" t="s">
        <v>38</v>
      </c>
      <c r="D3" s="21" t="s">
        <v>39</v>
      </c>
    </row>
    <row r="4" spans="2:4" ht="19.5" customHeight="1">
      <c r="B4" s="14" t="s">
        <v>11</v>
      </c>
      <c r="C4" s="8">
        <f ca="1">TODAY()-90</f>
        <v>41949</v>
      </c>
      <c r="D4" s="10">
        <v>15</v>
      </c>
    </row>
    <row r="5" spans="2:4" ht="19.5" customHeight="1">
      <c r="B5" s="14" t="s">
        <v>14</v>
      </c>
      <c r="C5" s="8">
        <f aca="true" t="shared" si="0" ref="C5">TODAY()-90</f>
        <v>41949</v>
      </c>
      <c r="D5" s="10">
        <v>30</v>
      </c>
    </row>
    <row r="6" spans="2:4" ht="19.5" customHeight="1">
      <c r="B6" s="14" t="s">
        <v>17</v>
      </c>
      <c r="C6" s="8">
        <f ca="1">TODAY()-60</f>
        <v>41979</v>
      </c>
      <c r="D6" s="10">
        <v>15</v>
      </c>
    </row>
    <row r="7" spans="2:4" ht="19.5" customHeight="1">
      <c r="B7" s="14" t="s">
        <v>11</v>
      </c>
      <c r="C7" s="8">
        <f aca="true" t="shared" si="1" ref="C7:C10">TODAY()-60</f>
        <v>41979</v>
      </c>
      <c r="D7" s="10">
        <v>15</v>
      </c>
    </row>
    <row r="8" spans="2:4" ht="19.5" customHeight="1">
      <c r="B8" s="14" t="s">
        <v>20</v>
      </c>
      <c r="C8" s="8">
        <f ca="1" t="shared" si="1"/>
        <v>41979</v>
      </c>
      <c r="D8" s="10">
        <v>15</v>
      </c>
    </row>
    <row r="9" spans="2:4" ht="19.5" customHeight="1">
      <c r="B9" s="14" t="s">
        <v>23</v>
      </c>
      <c r="C9" s="8">
        <f ca="1" t="shared" si="1"/>
        <v>41979</v>
      </c>
      <c r="D9" s="10">
        <v>15</v>
      </c>
    </row>
    <row r="10" spans="2:4" ht="19.5" customHeight="1">
      <c r="B10" s="14" t="s">
        <v>26</v>
      </c>
      <c r="C10" s="8">
        <f ca="1" t="shared" si="1"/>
        <v>41979</v>
      </c>
      <c r="D10" s="10">
        <v>15</v>
      </c>
    </row>
    <row r="11" spans="2:4" ht="19.5" customHeight="1">
      <c r="B11" s="14" t="s">
        <v>11</v>
      </c>
      <c r="C11" s="8">
        <f ca="1">TODAY()-30</f>
        <v>42009</v>
      </c>
      <c r="D11" s="10">
        <v>15</v>
      </c>
    </row>
    <row r="12" spans="2:4" ht="19.5" customHeight="1">
      <c r="B12" s="14" t="s">
        <v>20</v>
      </c>
      <c r="C12" s="8">
        <f aca="true" t="shared" si="2" ref="C12:C16">TODAY()-30</f>
        <v>42009</v>
      </c>
      <c r="D12" s="10">
        <v>15</v>
      </c>
    </row>
    <row r="13" spans="2:4" ht="19.5" customHeight="1">
      <c r="B13" s="14" t="s">
        <v>23</v>
      </c>
      <c r="C13" s="8">
        <f ca="1" t="shared" si="2"/>
        <v>42009</v>
      </c>
      <c r="D13" s="10">
        <v>15</v>
      </c>
    </row>
    <row r="14" spans="2:4" ht="19.5" customHeight="1">
      <c r="B14" s="14" t="s">
        <v>26</v>
      </c>
      <c r="C14" s="8">
        <f ca="1" t="shared" si="2"/>
        <v>42009</v>
      </c>
      <c r="D14" s="10">
        <v>15</v>
      </c>
    </row>
    <row r="15" spans="2:4" ht="19.5" customHeight="1">
      <c r="B15" s="14" t="s">
        <v>29</v>
      </c>
      <c r="C15" s="8">
        <f ca="1" t="shared" si="2"/>
        <v>42009</v>
      </c>
      <c r="D15" s="10">
        <v>15</v>
      </c>
    </row>
    <row r="16" spans="2:4" ht="19.5" customHeight="1">
      <c r="B16" s="14" t="s">
        <v>32</v>
      </c>
      <c r="C16" s="8">
        <f ca="1" t="shared" si="2"/>
        <v>42009</v>
      </c>
      <c r="D16" s="10">
        <v>15</v>
      </c>
    </row>
  </sheetData>
  <hyperlinks>
    <hyperlink ref="B2" location="'Dues Tracker'!A1" tooltip="Click to view dues tracker" display="To Dues Tracker"/>
  </hyperlinks>
  <printOptions horizontalCentered="1"/>
  <pageMargins left="0.7" right="0.7" top="0.75" bottom="0.75" header="0.3" footer="0.3"/>
  <pageSetup fitToHeight="0" fitToWidth="1" horizontalDpi="600" verticalDpi="600" orientation="portrait" r:id="rId3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2013-11-22T00:43:29Z</dcterms:created>
  <dcterms:modified xsi:type="dcterms:W3CDTF">2015-02-04T20:18:04Z</dcterms:modified>
  <cp:category/>
  <cp:version/>
  <cp:contentType/>
  <cp:contentStatus/>
</cp:coreProperties>
</file>