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5480" windowHeight="8190" tabRatio="442"/>
  </bookViews>
  <sheets>
    <sheet name="Happy Holidays" sheetId="1" r:id="rId1"/>
  </sheets>
  <definedNames>
    <definedName name="_xlnm._FilterDatabase" localSheetId="0" hidden="1">'Happy Holidays'!$D$4:$E$46</definedName>
    <definedName name="_xlnm.Print_Area" localSheetId="0">'Happy Holidays'!$A$1:$I$46</definedName>
  </definedNames>
  <calcPr calcId="145621"/>
  <fileRecoveryPr repairLoad="1"/>
</workbook>
</file>

<file path=xl/calcChain.xml><?xml version="1.0" encoding="utf-8"?>
<calcChain xmlns="http://schemas.openxmlformats.org/spreadsheetml/2006/main">
  <c r="I43" i="1" l="1"/>
  <c r="K43" i="1" s="1"/>
  <c r="J43" i="1"/>
  <c r="I44" i="1"/>
  <c r="K44" i="1" s="1"/>
  <c r="J44" i="1"/>
  <c r="I45" i="1"/>
  <c r="K45" i="1" s="1"/>
  <c r="J45" i="1"/>
  <c r="J4" i="1"/>
  <c r="D142" i="1" s="1"/>
  <c r="F46" i="1"/>
  <c r="I5" i="1"/>
  <c r="I6" i="1"/>
  <c r="K6" i="1" s="1"/>
  <c r="I7" i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G46" i="1"/>
  <c r="I140" i="1"/>
  <c r="J17" i="1"/>
  <c r="J11" i="1"/>
  <c r="J10" i="1"/>
  <c r="I143" i="1" s="1" a="1"/>
  <c r="I143" i="1" s="1"/>
  <c r="J25" i="1"/>
  <c r="J13" i="1"/>
  <c r="J5" i="1"/>
  <c r="J6" i="1"/>
  <c r="J23" i="1"/>
  <c r="J14" i="1"/>
  <c r="J15" i="1"/>
  <c r="J24" i="1"/>
  <c r="J20" i="1"/>
  <c r="I145" i="1"/>
  <c r="I144" i="1"/>
  <c r="J12" i="1"/>
  <c r="K20" i="1"/>
  <c r="J9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J7" i="1"/>
  <c r="J8" i="1"/>
  <c r="J16" i="1"/>
  <c r="J18" i="1"/>
  <c r="J19" i="1"/>
  <c r="J21" i="1"/>
  <c r="J22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D144" i="1" l="1"/>
  <c r="D143" i="1"/>
  <c r="D141" i="1"/>
  <c r="D140" i="1"/>
  <c r="D139" i="1"/>
  <c r="I46" i="1"/>
  <c r="K46" i="1" s="1"/>
  <c r="K5" i="1"/>
  <c r="D145" i="1"/>
  <c r="C46" i="1" l="1"/>
  <c r="I139" i="1"/>
  <c r="I141" i="1"/>
  <c r="I142" i="1"/>
</calcChain>
</file>

<file path=xl/comments1.xml><?xml version="1.0" encoding="utf-8"?>
<comments xmlns="http://schemas.openxmlformats.org/spreadsheetml/2006/main">
  <authors>
    <author/>
    <author>steven.j.illingworth</author>
  </authors>
  <commentList>
    <comment ref="B4" authorId="0">
      <text>
        <r>
          <rPr>
            <sz val="8"/>
            <color indexed="8"/>
            <rFont val="Tahoma"/>
            <family val="2"/>
          </rPr>
          <t>Add the names of the people you need to buy presents for.</t>
        </r>
      </text>
    </comment>
    <comment ref="C4" authorId="0">
      <text>
        <r>
          <rPr>
            <sz val="8"/>
            <color indexed="8"/>
            <rFont val="Tahoma"/>
            <family val="2"/>
          </rPr>
          <t>Write the gift/s you have purchased, or prior to purchase any ideas or any website URLs you've seen presents on.</t>
        </r>
      </text>
    </comment>
    <comment ref="D4" authorId="1">
      <text>
        <r>
          <rPr>
            <b/>
            <sz val="8"/>
            <color indexed="81"/>
            <rFont val="Tahoma"/>
            <family val="2"/>
          </rPr>
          <t xml:space="preserve">You can customise this column:
</t>
        </r>
        <r>
          <rPr>
            <sz val="8"/>
            <color indexed="81"/>
            <rFont val="Tahoma"/>
            <family val="2"/>
          </rPr>
          <t xml:space="preserve">Other things you may want to list, giftwrapped(y/n),
bought from(),
Xmas Card Sent(y/n),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" authorId="1">
      <text>
        <r>
          <rPr>
            <b/>
            <sz val="8"/>
            <color indexed="81"/>
            <rFont val="Tahoma"/>
            <family val="2"/>
          </rPr>
          <t xml:space="preserve">You can customise this column:
</t>
        </r>
        <r>
          <rPr>
            <sz val="8"/>
            <color indexed="81"/>
            <rFont val="Tahoma"/>
            <family val="2"/>
          </rPr>
          <t xml:space="preserve">Other things you may want to list, giftwrapped(y/n),
bought from(),
Xmas Card Sent(y/n),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6" authorId="0">
      <text>
        <r>
          <rPr>
            <sz val="8"/>
            <color indexed="8"/>
            <rFont val="Tahoma"/>
            <family val="2"/>
          </rPr>
          <t xml:space="preserve">Add the budget to your planned cost to give you an estimate.
</t>
        </r>
      </text>
    </comment>
  </commentList>
</comments>
</file>

<file path=xl/sharedStrings.xml><?xml version="1.0" encoding="utf-8"?>
<sst xmlns="http://schemas.openxmlformats.org/spreadsheetml/2006/main" count="99" uniqueCount="56">
  <si>
    <t>Recipient</t>
  </si>
  <si>
    <t>Gift/s - Ideas - URL</t>
  </si>
  <si>
    <t>Budget</t>
  </si>
  <si>
    <t>Actual</t>
  </si>
  <si>
    <t>Cost Forecast</t>
  </si>
  <si>
    <t>our family</t>
  </si>
  <si>
    <t>Adult</t>
  </si>
  <si>
    <t>Thomas</t>
  </si>
  <si>
    <t>Billie train,</t>
  </si>
  <si>
    <t>Toddler</t>
  </si>
  <si>
    <t>Chloe</t>
  </si>
  <si>
    <t>Sunshine Chair</t>
  </si>
  <si>
    <t>Janet</t>
  </si>
  <si>
    <t>Electronic photo frame</t>
  </si>
  <si>
    <t>Sara side</t>
  </si>
  <si>
    <t>Alan</t>
  </si>
  <si>
    <t>Magazine subsription</t>
  </si>
  <si>
    <t>Jim</t>
  </si>
  <si>
    <t>Backgammon, After Shaves</t>
  </si>
  <si>
    <t>my side</t>
  </si>
  <si>
    <t>Ros</t>
  </si>
  <si>
    <t>Travel Hair Dryer (won in raffle £1 ticket)</t>
  </si>
  <si>
    <t>Angela</t>
  </si>
  <si>
    <t>rob</t>
  </si>
  <si>
    <t>Shirt? Gift Vouchers?</t>
  </si>
  <si>
    <t>Annabel</t>
  </si>
  <si>
    <t>Bouncing Tiger</t>
  </si>
  <si>
    <t>Baby</t>
  </si>
  <si>
    <t>Fay</t>
  </si>
  <si>
    <t>Painting</t>
  </si>
  <si>
    <t>Steve</t>
  </si>
  <si>
    <t>Gadgets?</t>
  </si>
  <si>
    <t>Sasha</t>
  </si>
  <si>
    <t>DVD, Game</t>
  </si>
  <si>
    <t>Philip</t>
  </si>
  <si>
    <t>Mimi</t>
  </si>
  <si>
    <t>Make Up</t>
  </si>
  <si>
    <t>Trixy</t>
  </si>
  <si>
    <t>Olivia</t>
  </si>
  <si>
    <t>Books</t>
  </si>
  <si>
    <t>Friends</t>
  </si>
  <si>
    <t>Child</t>
  </si>
  <si>
    <t>Sienna</t>
  </si>
  <si>
    <t>Kiera</t>
  </si>
  <si>
    <t>Millie</t>
  </si>
  <si>
    <t>DVD</t>
  </si>
  <si>
    <t>Megan</t>
  </si>
  <si>
    <t>Books, Tea set</t>
  </si>
  <si>
    <t>Totals</t>
  </si>
  <si>
    <t>Katrina</t>
  </si>
  <si>
    <t>Katrina from kids</t>
  </si>
  <si>
    <t>Perry</t>
  </si>
  <si>
    <t>Perry from kids</t>
  </si>
  <si>
    <t>Budget?</t>
  </si>
  <si>
    <t>Friend / Family</t>
  </si>
  <si>
    <t>Age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</si>
</sst>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[Blue]\-#,##0.0;[Red]\+#,##0.0"/>
    <numFmt numFmtId="165" formatCode="&quot;$&quot;#,##0"/>
    <numFmt numFmtId="166" formatCode="&quot;$&quot;#,##0.00"/>
    <numFmt numFmtId="167" formatCode=";;;"/>
  </numFmts>
  <fonts count="21" x14ac:knownFonts="1">
    <font>
      <sz val="10"/>
      <name val="Arial"/>
      <family val="2"/>
    </font>
    <font>
      <sz val="8"/>
      <name val="Arial"/>
      <family val="2"/>
    </font>
    <font>
      <sz val="8"/>
      <color indexed="8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6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8"/>
      <color indexed="22"/>
      <name val="Calibri"/>
      <family val="2"/>
      <scheme val="minor"/>
    </font>
    <font>
      <b/>
      <sz val="8"/>
      <color indexed="22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8"/>
      <color indexed="9"/>
      <name val="Calibri"/>
      <family val="2"/>
      <scheme val="minor"/>
    </font>
    <font>
      <b/>
      <sz val="10"/>
      <color rgb="FFE5FFE5"/>
      <name val="Calibri"/>
      <family val="2"/>
      <scheme val="minor"/>
    </font>
    <font>
      <b/>
      <sz val="36"/>
      <color theme="0"/>
      <name val="Cambria"/>
      <family val="1"/>
      <scheme val="major"/>
    </font>
    <font>
      <b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26"/>
      </patternFill>
    </fill>
    <fill>
      <patternFill patternType="solid">
        <fgColor rgb="FF9C080C"/>
        <bgColor indexed="64"/>
      </patternFill>
    </fill>
    <fill>
      <patternFill patternType="solid">
        <fgColor rgb="FF1D531D"/>
        <bgColor indexed="26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theme="1" tint="0.49998474074526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1" tint="0.499984740745262"/>
      </left>
      <right style="thin">
        <color theme="0" tint="-4.9989318521683403E-2"/>
      </right>
      <top style="thin">
        <color theme="1" tint="0.49998474074526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 tint="0.49998474074526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theme="1" tint="0.499984740745262"/>
      </top>
      <bottom style="thin">
        <color theme="0" tint="-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0" tint="-4.9989318521683403E-2"/>
      </bottom>
      <diagonal/>
    </border>
    <border>
      <left style="thin">
        <color theme="1" tint="0.499984740745262"/>
      </left>
      <right style="thin">
        <color theme="0" tint="-4.9989318521683403E-2"/>
      </right>
      <top style="thin">
        <color theme="0" tint="-4.9989318521683403E-2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theme="0" tint="-4.9989318521683403E-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4.9989318521683403E-2"/>
      </top>
      <bottom style="thin">
        <color theme="1" tint="0.499984740745262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5" fillId="0" borderId="0" xfId="0" applyFont="1" applyBorder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2" borderId="0" xfId="0" applyNumberFormat="1" applyFont="1" applyFill="1"/>
    <xf numFmtId="0" fontId="7" fillId="2" borderId="0" xfId="0" applyNumberFormat="1" applyFont="1" applyFill="1" applyAlignment="1">
      <alignment wrapText="1"/>
    </xf>
    <xf numFmtId="0" fontId="5" fillId="2" borderId="0" xfId="0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6" fillId="2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166" fontId="10" fillId="0" borderId="2" xfId="0" applyNumberFormat="1" applyFont="1" applyFill="1" applyBorder="1" applyAlignment="1" applyProtection="1">
      <alignment horizontal="center" vertical="center"/>
      <protection locked="0"/>
    </xf>
    <xf numFmtId="166" fontId="10" fillId="0" borderId="3" xfId="0" applyNumberFormat="1" applyFont="1" applyFill="1" applyBorder="1" applyAlignment="1" applyProtection="1">
      <alignment horizontal="center" vertical="center"/>
      <protection locked="0"/>
    </xf>
    <xf numFmtId="8" fontId="10" fillId="0" borderId="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6" fillId="0" borderId="0" xfId="0" applyNumberFormat="1" applyFont="1" applyFill="1"/>
    <xf numFmtId="0" fontId="7" fillId="0" borderId="0" xfId="0" applyNumberFormat="1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left" vertical="center" wrapText="1"/>
    </xf>
    <xf numFmtId="0" fontId="14" fillId="0" borderId="0" xfId="0" applyNumberFormat="1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7" fillId="0" borderId="0" xfId="0" applyNumberFormat="1" applyFont="1" applyFill="1" applyAlignment="1">
      <alignment wrapText="1"/>
    </xf>
    <xf numFmtId="167" fontId="17" fillId="0" borderId="0" xfId="0" applyNumberFormat="1" applyFont="1" applyFill="1" applyAlignment="1">
      <alignment horizontal="left" vertical="center" wrapText="1"/>
    </xf>
    <xf numFmtId="167" fontId="14" fillId="0" borderId="0" xfId="0" applyNumberFormat="1" applyFont="1" applyFill="1" applyAlignment="1">
      <alignment horizontal="left" vertical="center" wrapText="1"/>
    </xf>
    <xf numFmtId="167" fontId="6" fillId="0" borderId="0" xfId="0" applyNumberFormat="1" applyFont="1" applyFill="1" applyAlignment="1">
      <alignment horizontal="left" vertical="center" wrapText="1"/>
    </xf>
    <xf numFmtId="167" fontId="6" fillId="0" borderId="0" xfId="0" applyNumberFormat="1" applyFont="1" applyFill="1" applyAlignment="1">
      <alignment horizontal="left" wrapText="1"/>
    </xf>
    <xf numFmtId="167" fontId="14" fillId="0" borderId="0" xfId="0" applyNumberFormat="1" applyFont="1" applyFill="1" applyAlignment="1">
      <alignment horizontal="left" wrapText="1"/>
    </xf>
    <xf numFmtId="0" fontId="5" fillId="3" borderId="0" xfId="0" applyFont="1" applyFill="1" applyBorder="1"/>
    <xf numFmtId="0" fontId="6" fillId="3" borderId="0" xfId="0" applyFont="1" applyFill="1"/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left" wrapText="1"/>
    </xf>
    <xf numFmtId="0" fontId="14" fillId="3" borderId="0" xfId="0" applyFont="1" applyFill="1" applyAlignment="1">
      <alignment horizontal="left" wrapText="1"/>
    </xf>
    <xf numFmtId="0" fontId="6" fillId="3" borderId="0" xfId="0" applyNumberFormat="1" applyFont="1" applyFill="1"/>
    <xf numFmtId="0" fontId="10" fillId="0" borderId="1" xfId="0" applyFont="1" applyFill="1" applyBorder="1" applyAlignment="1" applyProtection="1">
      <alignment horizontal="left" vertical="center" indent="1"/>
      <protection locked="0"/>
    </xf>
    <xf numFmtId="0" fontId="10" fillId="0" borderId="2" xfId="0" applyFont="1" applyFill="1" applyBorder="1" applyAlignment="1" applyProtection="1">
      <alignment horizontal="left" vertical="center" indent="1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166" fontId="11" fillId="0" borderId="0" xfId="0" applyNumberFormat="1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left" vertical="center" wrapText="1" indent="1"/>
    </xf>
    <xf numFmtId="0" fontId="18" fillId="6" borderId="6" xfId="0" applyFont="1" applyFill="1" applyBorder="1" applyAlignment="1">
      <alignment horizontal="left" vertical="center" wrapText="1" indent="1"/>
    </xf>
    <xf numFmtId="0" fontId="18" fillId="6" borderId="6" xfId="0" applyFont="1" applyFill="1" applyBorder="1" applyAlignment="1" applyProtection="1">
      <alignment horizontal="center" vertical="center" wrapText="1"/>
      <protection locked="0"/>
    </xf>
    <xf numFmtId="0" fontId="18" fillId="6" borderId="6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vertical="center"/>
    </xf>
    <xf numFmtId="0" fontId="20" fillId="4" borderId="10" xfId="0" applyFont="1" applyFill="1" applyBorder="1" applyAlignment="1">
      <alignment horizontal="center" vertical="center"/>
    </xf>
    <xf numFmtId="164" fontId="20" fillId="4" borderId="10" xfId="0" applyNumberFormat="1" applyFont="1" applyFill="1" applyBorder="1" applyAlignment="1">
      <alignment vertical="center"/>
    </xf>
    <xf numFmtId="166" fontId="20" fillId="4" borderId="10" xfId="0" applyNumberFormat="1" applyFont="1" applyFill="1" applyBorder="1" applyAlignment="1">
      <alignment horizontal="center" vertical="center"/>
    </xf>
    <xf numFmtId="166" fontId="20" fillId="4" borderId="11" xfId="0" applyNumberFormat="1" applyFont="1" applyFill="1" applyBorder="1" applyAlignment="1">
      <alignment horizontal="center" vertical="center"/>
    </xf>
    <xf numFmtId="166" fontId="8" fillId="7" borderId="0" xfId="0" applyNumberFormat="1" applyFont="1" applyFill="1" applyBorder="1" applyAlignment="1">
      <alignment horizontal="right" vertical="center"/>
    </xf>
    <xf numFmtId="8" fontId="20" fillId="4" borderId="1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 wrapText="1"/>
    </xf>
    <xf numFmtId="0" fontId="10" fillId="0" borderId="13" xfId="0" applyNumberFormat="1" applyFont="1" applyFill="1" applyBorder="1" applyAlignment="1">
      <alignment vertical="center" wrapText="1"/>
    </xf>
    <xf numFmtId="0" fontId="10" fillId="0" borderId="14" xfId="0" applyNumberFormat="1" applyFont="1" applyFill="1" applyBorder="1" applyAlignment="1">
      <alignment vertical="center" wrapText="1"/>
    </xf>
    <xf numFmtId="165" fontId="12" fillId="3" borderId="15" xfId="0" applyNumberFormat="1" applyFont="1" applyFill="1" applyBorder="1" applyAlignment="1">
      <alignment horizontal="left" vertical="center"/>
    </xf>
    <xf numFmtId="0" fontId="10" fillId="0" borderId="16" xfId="0" applyNumberFormat="1" applyFont="1" applyFill="1" applyBorder="1" applyAlignment="1">
      <alignment vertical="center" wrapText="1"/>
    </xf>
    <xf numFmtId="0" fontId="13" fillId="3" borderId="17" xfId="0" applyNumberFormat="1" applyFont="1" applyFill="1" applyBorder="1" applyAlignment="1">
      <alignment horizontal="left" vertical="center"/>
    </xf>
    <xf numFmtId="0" fontId="12" fillId="3" borderId="17" xfId="0" applyNumberFormat="1" applyFont="1" applyFill="1" applyBorder="1" applyAlignment="1">
      <alignment horizontal="left" vertical="center"/>
    </xf>
    <xf numFmtId="165" fontId="12" fillId="3" borderId="17" xfId="0" applyNumberFormat="1" applyFont="1" applyFill="1" applyBorder="1" applyAlignment="1">
      <alignment horizontal="left" vertical="center"/>
    </xf>
    <xf numFmtId="0" fontId="10" fillId="0" borderId="18" xfId="0" applyNumberFormat="1" applyFont="1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vertical="center" wrapText="1"/>
    </xf>
    <xf numFmtId="165" fontId="12" fillId="3" borderId="20" xfId="0" applyNumberFormat="1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19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left" vertical="center"/>
    </xf>
    <xf numFmtId="0" fontId="10" fillId="3" borderId="14" xfId="0" applyFont="1" applyFill="1" applyBorder="1" applyAlignment="1">
      <alignment horizontal="right" vertical="center"/>
    </xf>
    <xf numFmtId="0" fontId="10" fillId="3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2">
    <dxf>
      <fill>
        <patternFill>
          <bgColor rgb="FFE7F9E7"/>
        </patternFill>
      </fill>
    </dxf>
    <dxf>
      <fill>
        <patternFill>
          <bgColor rgb="FFEBF2DE"/>
        </patternFill>
      </fill>
    </dxf>
  </dxfs>
  <tableStyles count="0" defaultTableStyle="TableStyleMedium9" defaultPivotStyle="PivotStyleLight16"/>
  <colors>
    <mruColors>
      <color rgb="FF1D531D"/>
      <color rgb="FFE7F9E7"/>
      <color rgb="FF9C080C"/>
      <color rgb="FF990033"/>
      <color rgb="FFEBF2DE"/>
      <color rgb="FF4970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4367</xdr:rowOff>
    </xdr:from>
    <xdr:to>
      <xdr:col>8</xdr:col>
      <xdr:colOff>212919</xdr:colOff>
      <xdr:row>1</xdr:row>
      <xdr:rowOff>783694</xdr:rowOff>
    </xdr:to>
    <xdr:pic>
      <xdr:nvPicPr>
        <xdr:cNvPr id="1063" name="Picture 39" descr="http://www.logodesignmaestro.com/images/logos/portfolio/christmas-banner-728x90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82714" y="57376"/>
          <a:ext cx="6927353" cy="7793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155"/>
  <sheetViews>
    <sheetView showGridLines="0" tabSelected="1" zoomScaleNormal="100" zoomScaleSheetLayoutView="115" workbookViewId="0">
      <selection activeCell="E33" sqref="E33"/>
    </sheetView>
  </sheetViews>
  <sheetFormatPr defaultColWidth="0" defaultRowHeight="11.25" zeroHeight="1" x14ac:dyDescent="0.2"/>
  <cols>
    <col min="1" max="1" width="4" style="7" customWidth="1"/>
    <col min="2" max="2" width="14.28515625" style="8" customWidth="1"/>
    <col min="3" max="3" width="35.42578125" style="9" customWidth="1"/>
    <col min="4" max="4" width="17.140625" style="9" customWidth="1"/>
    <col min="5" max="5" width="13.28515625" style="9" customWidth="1"/>
    <col min="6" max="7" width="8.5703125" style="10" customWidth="1"/>
    <col min="8" max="8" width="0.85546875" style="8" customWidth="1"/>
    <col min="9" max="9" width="11.42578125" style="10" customWidth="1"/>
    <col min="10" max="10" width="2.28515625" style="24" customWidth="1"/>
    <col min="11" max="11" width="0.85546875" style="25" customWidth="1"/>
    <col min="12" max="12" width="9.140625" style="26" customWidth="1"/>
    <col min="13" max="16384" width="0" style="5" hidden="1"/>
  </cols>
  <sheetData>
    <row r="1" spans="1:12" ht="4.5" customHeight="1" x14ac:dyDescent="0.2">
      <c r="A1" s="1"/>
      <c r="B1" s="2"/>
      <c r="C1" s="3"/>
      <c r="D1" s="3"/>
      <c r="E1" s="3"/>
      <c r="F1" s="4"/>
      <c r="G1" s="4"/>
      <c r="H1" s="2"/>
      <c r="I1" s="4"/>
    </row>
    <row r="2" spans="1:12" ht="62.65" customHeight="1" x14ac:dyDescent="0.2">
      <c r="A2" s="1"/>
      <c r="B2" s="77"/>
      <c r="C2" s="77"/>
      <c r="D2" s="77"/>
      <c r="E2" s="77"/>
      <c r="F2" s="77"/>
      <c r="G2" s="77"/>
      <c r="H2" s="77"/>
      <c r="I2" s="77"/>
    </row>
    <row r="3" spans="1:12" ht="4.5" customHeight="1" x14ac:dyDescent="0.2">
      <c r="A3" s="1"/>
      <c r="B3" s="2"/>
      <c r="C3" s="3"/>
      <c r="D3" s="3"/>
      <c r="E3" s="3"/>
      <c r="F3" s="4"/>
      <c r="G3" s="4"/>
      <c r="H3" s="2"/>
      <c r="I3" s="4"/>
    </row>
    <row r="4" spans="1:12" s="6" customFormat="1" ht="21.95" customHeight="1" x14ac:dyDescent="0.2">
      <c r="A4" s="11"/>
      <c r="B4" s="51" t="s">
        <v>0</v>
      </c>
      <c r="C4" s="52" t="s">
        <v>1</v>
      </c>
      <c r="D4" s="53" t="s">
        <v>54</v>
      </c>
      <c r="E4" s="53" t="s">
        <v>55</v>
      </c>
      <c r="F4" s="54" t="s">
        <v>2</v>
      </c>
      <c r="G4" s="55" t="s">
        <v>3</v>
      </c>
      <c r="H4" s="14" t="s">
        <v>4</v>
      </c>
      <c r="I4" s="56" t="s">
        <v>53</v>
      </c>
      <c r="J4" s="32" t="str">
        <f>IF(COUNTA($B$5:$B$45)=SUBTOTAL(3,$B$5:$B$45),""," (for Filtered Range)")</f>
        <v/>
      </c>
      <c r="K4" s="33"/>
      <c r="L4" s="34"/>
    </row>
    <row r="5" spans="1:12" s="13" customFormat="1" ht="15.95" customHeight="1" x14ac:dyDescent="0.2">
      <c r="A5" s="15">
        <f t="shared" ref="A5:A45" si="0">A4+1</f>
        <v>1</v>
      </c>
      <c r="B5" s="47" t="s">
        <v>49</v>
      </c>
      <c r="C5" s="48"/>
      <c r="D5" s="49" t="s">
        <v>5</v>
      </c>
      <c r="E5" s="49" t="s">
        <v>6</v>
      </c>
      <c r="F5" s="16">
        <v>30</v>
      </c>
      <c r="G5" s="17"/>
      <c r="H5" s="50"/>
      <c r="I5" s="18" t="str">
        <f t="shared" ref="I5:I33" si="1">IF(G5=0," ",G5-F5)</f>
        <v xml:space="preserve"> </v>
      </c>
      <c r="J5" s="35" t="str">
        <f t="shared" ref="J5:J33" si="2">B5</f>
        <v>Katrina</v>
      </c>
      <c r="K5" s="36" t="str">
        <f t="shared" ref="K5:K33" si="3">IF(I5=" "," ",IF(I5&gt;0,"+",IF(I5&lt;0,"-","0")))</f>
        <v xml:space="preserve"> </v>
      </c>
      <c r="L5" s="29"/>
    </row>
    <row r="6" spans="1:12" s="13" customFormat="1" ht="15.95" customHeight="1" x14ac:dyDescent="0.2">
      <c r="A6" s="15">
        <f t="shared" si="0"/>
        <v>2</v>
      </c>
      <c r="B6" s="47" t="s">
        <v>50</v>
      </c>
      <c r="C6" s="48"/>
      <c r="D6" s="49" t="s">
        <v>5</v>
      </c>
      <c r="E6" s="49" t="s">
        <v>6</v>
      </c>
      <c r="F6" s="16">
        <v>10</v>
      </c>
      <c r="G6" s="17"/>
      <c r="H6" s="50"/>
      <c r="I6" s="18" t="str">
        <f t="shared" si="1"/>
        <v xml:space="preserve"> </v>
      </c>
      <c r="J6" s="35" t="str">
        <f t="shared" si="2"/>
        <v>Katrina from kids</v>
      </c>
      <c r="K6" s="36" t="str">
        <f t="shared" si="3"/>
        <v xml:space="preserve"> </v>
      </c>
      <c r="L6" s="29"/>
    </row>
    <row r="7" spans="1:12" s="13" customFormat="1" ht="15.95" customHeight="1" x14ac:dyDescent="0.2">
      <c r="A7" s="15">
        <f t="shared" si="0"/>
        <v>3</v>
      </c>
      <c r="B7" s="47" t="s">
        <v>51</v>
      </c>
      <c r="C7" s="48"/>
      <c r="D7" s="49" t="s">
        <v>5</v>
      </c>
      <c r="E7" s="49" t="s">
        <v>6</v>
      </c>
      <c r="F7" s="16">
        <v>30</v>
      </c>
      <c r="G7" s="17"/>
      <c r="H7" s="50"/>
      <c r="I7" s="18" t="str">
        <f t="shared" si="1"/>
        <v xml:space="preserve"> </v>
      </c>
      <c r="J7" s="35" t="str">
        <f t="shared" si="2"/>
        <v>Perry</v>
      </c>
      <c r="K7" s="36" t="str">
        <f t="shared" si="3"/>
        <v xml:space="preserve"> </v>
      </c>
      <c r="L7" s="29"/>
    </row>
    <row r="8" spans="1:12" s="13" customFormat="1" ht="15.95" customHeight="1" x14ac:dyDescent="0.2">
      <c r="A8" s="15">
        <f t="shared" si="0"/>
        <v>4</v>
      </c>
      <c r="B8" s="47" t="s">
        <v>52</v>
      </c>
      <c r="C8"/>
      <c r="D8" s="49" t="s">
        <v>5</v>
      </c>
      <c r="E8" s="49" t="s">
        <v>6</v>
      </c>
      <c r="F8" s="16">
        <v>10</v>
      </c>
      <c r="G8" s="17"/>
      <c r="H8" s="50"/>
      <c r="I8" s="18" t="str">
        <f t="shared" si="1"/>
        <v xml:space="preserve"> </v>
      </c>
      <c r="J8" s="35" t="str">
        <f t="shared" si="2"/>
        <v>Perry from kids</v>
      </c>
      <c r="K8" s="36" t="str">
        <f t="shared" si="3"/>
        <v xml:space="preserve"> </v>
      </c>
      <c r="L8" s="29"/>
    </row>
    <row r="9" spans="1:12" s="13" customFormat="1" ht="15.95" customHeight="1" x14ac:dyDescent="0.2">
      <c r="A9" s="15">
        <f t="shared" si="0"/>
        <v>5</v>
      </c>
      <c r="B9" s="47" t="s">
        <v>7</v>
      </c>
      <c r="C9" s="48" t="s">
        <v>8</v>
      </c>
      <c r="D9" s="49" t="s">
        <v>5</v>
      </c>
      <c r="E9" s="49" t="s">
        <v>9</v>
      </c>
      <c r="F9" s="16">
        <v>40</v>
      </c>
      <c r="G9" s="17">
        <v>10</v>
      </c>
      <c r="H9" s="50"/>
      <c r="I9" s="18">
        <f t="shared" si="1"/>
        <v>-30</v>
      </c>
      <c r="J9" s="35" t="str">
        <f t="shared" si="2"/>
        <v>Thomas</v>
      </c>
      <c r="K9" s="36" t="str">
        <f t="shared" si="3"/>
        <v>-</v>
      </c>
      <c r="L9" s="29"/>
    </row>
    <row r="10" spans="1:12" s="13" customFormat="1" ht="15.95" customHeight="1" x14ac:dyDescent="0.2">
      <c r="A10" s="15">
        <f t="shared" si="0"/>
        <v>6</v>
      </c>
      <c r="B10" s="47" t="s">
        <v>10</v>
      </c>
      <c r="C10" s="48" t="s">
        <v>11</v>
      </c>
      <c r="D10" s="49" t="s">
        <v>5</v>
      </c>
      <c r="E10" s="49" t="s">
        <v>9</v>
      </c>
      <c r="F10" s="16">
        <v>40</v>
      </c>
      <c r="G10" s="17">
        <v>31</v>
      </c>
      <c r="H10" s="50"/>
      <c r="I10" s="18">
        <f t="shared" si="1"/>
        <v>-9</v>
      </c>
      <c r="J10" s="35" t="str">
        <f t="shared" si="2"/>
        <v>Chloe</v>
      </c>
      <c r="K10" s="36" t="str">
        <f t="shared" si="3"/>
        <v>-</v>
      </c>
      <c r="L10" s="29"/>
    </row>
    <row r="11" spans="1:12" s="13" customFormat="1" ht="15.95" customHeight="1" x14ac:dyDescent="0.2">
      <c r="A11" s="15">
        <f t="shared" si="0"/>
        <v>7</v>
      </c>
      <c r="B11" s="47" t="s">
        <v>12</v>
      </c>
      <c r="C11" s="48" t="s">
        <v>13</v>
      </c>
      <c r="D11" s="49" t="s">
        <v>14</v>
      </c>
      <c r="E11" s="49" t="s">
        <v>6</v>
      </c>
      <c r="F11" s="16">
        <v>20</v>
      </c>
      <c r="G11" s="17">
        <v>28</v>
      </c>
      <c r="H11" s="50"/>
      <c r="I11" s="18">
        <f t="shared" si="1"/>
        <v>8</v>
      </c>
      <c r="J11" s="35" t="str">
        <f t="shared" si="2"/>
        <v>Janet</v>
      </c>
      <c r="K11" s="36" t="str">
        <f t="shared" si="3"/>
        <v>+</v>
      </c>
      <c r="L11" s="29"/>
    </row>
    <row r="12" spans="1:12" s="13" customFormat="1" ht="15.95" customHeight="1" x14ac:dyDescent="0.2">
      <c r="A12" s="15">
        <f t="shared" si="0"/>
        <v>8</v>
      </c>
      <c r="B12" s="47" t="s">
        <v>15</v>
      </c>
      <c r="C12" s="48" t="s">
        <v>16</v>
      </c>
      <c r="D12" s="49" t="s">
        <v>14</v>
      </c>
      <c r="E12" s="49" t="s">
        <v>6</v>
      </c>
      <c r="F12" s="16">
        <v>20</v>
      </c>
      <c r="G12" s="17">
        <v>30</v>
      </c>
      <c r="H12" s="50"/>
      <c r="I12" s="18">
        <f t="shared" si="1"/>
        <v>10</v>
      </c>
      <c r="J12" s="35" t="str">
        <f t="shared" si="2"/>
        <v>Alan</v>
      </c>
      <c r="K12" s="36" t="str">
        <f t="shared" si="3"/>
        <v>+</v>
      </c>
      <c r="L12" s="29"/>
    </row>
    <row r="13" spans="1:12" s="13" customFormat="1" ht="15.95" customHeight="1" x14ac:dyDescent="0.2">
      <c r="A13" s="15">
        <f t="shared" si="0"/>
        <v>9</v>
      </c>
      <c r="B13" s="47" t="s">
        <v>17</v>
      </c>
      <c r="C13" s="48" t="s">
        <v>18</v>
      </c>
      <c r="D13" s="49" t="s">
        <v>19</v>
      </c>
      <c r="E13" s="49" t="s">
        <v>6</v>
      </c>
      <c r="F13" s="16">
        <v>20</v>
      </c>
      <c r="G13" s="17">
        <v>13</v>
      </c>
      <c r="H13" s="50"/>
      <c r="I13" s="18">
        <f t="shared" si="1"/>
        <v>-7</v>
      </c>
      <c r="J13" s="35" t="str">
        <f t="shared" si="2"/>
        <v>Jim</v>
      </c>
      <c r="K13" s="36" t="str">
        <f t="shared" si="3"/>
        <v>-</v>
      </c>
      <c r="L13" s="29"/>
    </row>
    <row r="14" spans="1:12" s="13" customFormat="1" ht="15.95" customHeight="1" x14ac:dyDescent="0.2">
      <c r="A14" s="15">
        <f t="shared" si="0"/>
        <v>10</v>
      </c>
      <c r="B14" s="47" t="s">
        <v>20</v>
      </c>
      <c r="C14" s="48" t="s">
        <v>21</v>
      </c>
      <c r="D14" s="49" t="s">
        <v>19</v>
      </c>
      <c r="E14" s="49" t="s">
        <v>6</v>
      </c>
      <c r="F14" s="16">
        <v>20</v>
      </c>
      <c r="G14" s="17">
        <v>1</v>
      </c>
      <c r="H14" s="50"/>
      <c r="I14" s="18">
        <f t="shared" si="1"/>
        <v>-19</v>
      </c>
      <c r="J14" s="35" t="str">
        <f t="shared" si="2"/>
        <v>Ros</v>
      </c>
      <c r="K14" s="36" t="str">
        <f t="shared" si="3"/>
        <v>-</v>
      </c>
      <c r="L14" s="29"/>
    </row>
    <row r="15" spans="1:12" s="13" customFormat="1" ht="15.95" customHeight="1" x14ac:dyDescent="0.2">
      <c r="A15" s="15">
        <f t="shared" si="0"/>
        <v>11</v>
      </c>
      <c r="B15" s="47" t="s">
        <v>22</v>
      </c>
      <c r="C15" s="48"/>
      <c r="D15" s="49" t="s">
        <v>19</v>
      </c>
      <c r="E15" s="49" t="s">
        <v>6</v>
      </c>
      <c r="F15" s="16">
        <v>20</v>
      </c>
      <c r="G15" s="17"/>
      <c r="H15" s="50"/>
      <c r="I15" s="18" t="str">
        <f t="shared" si="1"/>
        <v xml:space="preserve"> </v>
      </c>
      <c r="J15" s="35" t="str">
        <f t="shared" si="2"/>
        <v>Angela</v>
      </c>
      <c r="K15" s="36" t="str">
        <f t="shared" si="3"/>
        <v xml:space="preserve"> </v>
      </c>
      <c r="L15" s="29"/>
    </row>
    <row r="16" spans="1:12" s="13" customFormat="1" ht="15.95" customHeight="1" x14ac:dyDescent="0.2">
      <c r="A16" s="15">
        <f t="shared" si="0"/>
        <v>12</v>
      </c>
      <c r="B16" s="47" t="s">
        <v>23</v>
      </c>
      <c r="C16" s="48" t="s">
        <v>24</v>
      </c>
      <c r="D16" s="49" t="s">
        <v>19</v>
      </c>
      <c r="E16" s="49" t="s">
        <v>6</v>
      </c>
      <c r="F16" s="16">
        <v>20</v>
      </c>
      <c r="G16" s="17"/>
      <c r="H16" s="50"/>
      <c r="I16" s="18" t="str">
        <f t="shared" si="1"/>
        <v xml:space="preserve"> </v>
      </c>
      <c r="J16" s="35" t="str">
        <f t="shared" si="2"/>
        <v>rob</v>
      </c>
      <c r="K16" s="36" t="str">
        <f t="shared" si="3"/>
        <v xml:space="preserve"> </v>
      </c>
      <c r="L16" s="29"/>
    </row>
    <row r="17" spans="1:12" s="13" customFormat="1" ht="15.95" customHeight="1" x14ac:dyDescent="0.2">
      <c r="A17" s="15">
        <f t="shared" si="0"/>
        <v>13</v>
      </c>
      <c r="B17" s="47" t="s">
        <v>25</v>
      </c>
      <c r="C17" s="48" t="s">
        <v>26</v>
      </c>
      <c r="D17" s="49" t="s">
        <v>19</v>
      </c>
      <c r="E17" s="49" t="s">
        <v>27</v>
      </c>
      <c r="F17" s="16">
        <v>15</v>
      </c>
      <c r="G17" s="17">
        <v>12</v>
      </c>
      <c r="H17" s="50"/>
      <c r="I17" s="18">
        <f t="shared" si="1"/>
        <v>-3</v>
      </c>
      <c r="J17" s="35" t="str">
        <f t="shared" si="2"/>
        <v>Annabel</v>
      </c>
      <c r="K17" s="36" t="str">
        <f t="shared" si="3"/>
        <v>-</v>
      </c>
      <c r="L17" s="29"/>
    </row>
    <row r="18" spans="1:12" s="13" customFormat="1" ht="15.95" customHeight="1" x14ac:dyDescent="0.2">
      <c r="A18" s="15">
        <f t="shared" si="0"/>
        <v>14</v>
      </c>
      <c r="B18" s="47" t="s">
        <v>28</v>
      </c>
      <c r="C18" s="48" t="s">
        <v>29</v>
      </c>
      <c r="D18" s="49" t="s">
        <v>19</v>
      </c>
      <c r="E18" s="49" t="s">
        <v>6</v>
      </c>
      <c r="F18" s="16">
        <v>20</v>
      </c>
      <c r="G18" s="17">
        <v>25</v>
      </c>
      <c r="H18" s="50"/>
      <c r="I18" s="18">
        <f t="shared" si="1"/>
        <v>5</v>
      </c>
      <c r="J18" s="35" t="str">
        <f t="shared" si="2"/>
        <v>Fay</v>
      </c>
      <c r="K18" s="36" t="str">
        <f t="shared" si="3"/>
        <v>+</v>
      </c>
      <c r="L18" s="29"/>
    </row>
    <row r="19" spans="1:12" s="13" customFormat="1" ht="15.95" customHeight="1" x14ac:dyDescent="0.2">
      <c r="A19" s="15">
        <f t="shared" si="0"/>
        <v>15</v>
      </c>
      <c r="B19" s="47" t="s">
        <v>30</v>
      </c>
      <c r="C19" s="48" t="s">
        <v>31</v>
      </c>
      <c r="D19" s="49" t="s">
        <v>19</v>
      </c>
      <c r="E19" s="49" t="s">
        <v>6</v>
      </c>
      <c r="F19" s="16">
        <v>20</v>
      </c>
      <c r="G19" s="17"/>
      <c r="H19" s="50"/>
      <c r="I19" s="18" t="str">
        <f t="shared" si="1"/>
        <v xml:space="preserve"> </v>
      </c>
      <c r="J19" s="35" t="str">
        <f t="shared" si="2"/>
        <v>Steve</v>
      </c>
      <c r="K19" s="36" t="str">
        <f t="shared" si="3"/>
        <v xml:space="preserve"> </v>
      </c>
      <c r="L19" s="29"/>
    </row>
    <row r="20" spans="1:12" s="13" customFormat="1" ht="15.95" customHeight="1" x14ac:dyDescent="0.2">
      <c r="A20" s="15">
        <f t="shared" si="0"/>
        <v>16</v>
      </c>
      <c r="B20" s="47" t="s">
        <v>32</v>
      </c>
      <c r="C20" s="48" t="s">
        <v>33</v>
      </c>
      <c r="D20" s="49" t="s">
        <v>19</v>
      </c>
      <c r="E20" s="49" t="s">
        <v>9</v>
      </c>
      <c r="F20" s="16">
        <v>15</v>
      </c>
      <c r="G20" s="17">
        <v>13.75</v>
      </c>
      <c r="H20" s="50"/>
      <c r="I20" s="18">
        <f t="shared" si="1"/>
        <v>-1.25</v>
      </c>
      <c r="J20" s="35" t="str">
        <f t="shared" si="2"/>
        <v>Sasha</v>
      </c>
      <c r="K20" s="36" t="str">
        <f t="shared" si="3"/>
        <v>-</v>
      </c>
      <c r="L20" s="29"/>
    </row>
    <row r="21" spans="1:12" s="13" customFormat="1" ht="15.95" customHeight="1" x14ac:dyDescent="0.2">
      <c r="A21" s="15">
        <f t="shared" si="0"/>
        <v>17</v>
      </c>
      <c r="B21" s="47" t="s">
        <v>34</v>
      </c>
      <c r="C21" s="48"/>
      <c r="D21" s="49" t="s">
        <v>14</v>
      </c>
      <c r="E21" s="49" t="s">
        <v>6</v>
      </c>
      <c r="F21" s="16">
        <v>20</v>
      </c>
      <c r="G21" s="17"/>
      <c r="H21" s="50"/>
      <c r="I21" s="18" t="str">
        <f t="shared" si="1"/>
        <v xml:space="preserve"> </v>
      </c>
      <c r="J21" s="35" t="str">
        <f t="shared" si="2"/>
        <v>Philip</v>
      </c>
      <c r="K21" s="36" t="str">
        <f t="shared" si="3"/>
        <v xml:space="preserve"> </v>
      </c>
      <c r="L21" s="29"/>
    </row>
    <row r="22" spans="1:12" s="13" customFormat="1" ht="15.95" customHeight="1" x14ac:dyDescent="0.2">
      <c r="A22" s="15">
        <f t="shared" si="0"/>
        <v>18</v>
      </c>
      <c r="B22" s="47" t="s">
        <v>35</v>
      </c>
      <c r="C22" s="48" t="s">
        <v>36</v>
      </c>
      <c r="D22" s="49" t="s">
        <v>14</v>
      </c>
      <c r="E22" s="49" t="s">
        <v>6</v>
      </c>
      <c r="F22" s="16">
        <v>15</v>
      </c>
      <c r="G22" s="17">
        <v>10</v>
      </c>
      <c r="H22" s="50"/>
      <c r="I22" s="18">
        <f t="shared" si="1"/>
        <v>-5</v>
      </c>
      <c r="J22" s="35" t="str">
        <f t="shared" si="2"/>
        <v>Mimi</v>
      </c>
      <c r="K22" s="36" t="str">
        <f t="shared" si="3"/>
        <v>-</v>
      </c>
      <c r="L22" s="29"/>
    </row>
    <row r="23" spans="1:12" s="13" customFormat="1" ht="15.95" customHeight="1" x14ac:dyDescent="0.2">
      <c r="A23" s="15">
        <f t="shared" si="0"/>
        <v>19</v>
      </c>
      <c r="B23" s="47" t="s">
        <v>37</v>
      </c>
      <c r="C23" s="48" t="s">
        <v>26</v>
      </c>
      <c r="D23" s="49" t="s">
        <v>14</v>
      </c>
      <c r="E23" s="49" t="s">
        <v>27</v>
      </c>
      <c r="F23" s="16">
        <v>15</v>
      </c>
      <c r="G23" s="17">
        <v>12</v>
      </c>
      <c r="H23" s="50"/>
      <c r="I23" s="18">
        <f t="shared" si="1"/>
        <v>-3</v>
      </c>
      <c r="J23" s="35" t="str">
        <f t="shared" si="2"/>
        <v>Trixy</v>
      </c>
      <c r="K23" s="36" t="str">
        <f t="shared" si="3"/>
        <v>-</v>
      </c>
      <c r="L23" s="29"/>
    </row>
    <row r="24" spans="1:12" s="13" customFormat="1" ht="15.95" customHeight="1" x14ac:dyDescent="0.2">
      <c r="A24" s="15">
        <f t="shared" si="0"/>
        <v>20</v>
      </c>
      <c r="B24" s="47" t="s">
        <v>38</v>
      </c>
      <c r="C24" s="48" t="s">
        <v>39</v>
      </c>
      <c r="D24" s="49" t="s">
        <v>40</v>
      </c>
      <c r="E24" s="49" t="s">
        <v>41</v>
      </c>
      <c r="F24" s="16">
        <v>10</v>
      </c>
      <c r="G24" s="17">
        <v>6.5</v>
      </c>
      <c r="H24" s="50"/>
      <c r="I24" s="18">
        <f t="shared" si="1"/>
        <v>-3.5</v>
      </c>
      <c r="J24" s="35" t="str">
        <f t="shared" si="2"/>
        <v>Olivia</v>
      </c>
      <c r="K24" s="36" t="str">
        <f t="shared" si="3"/>
        <v>-</v>
      </c>
      <c r="L24" s="29"/>
    </row>
    <row r="25" spans="1:12" s="13" customFormat="1" ht="15.95" customHeight="1" x14ac:dyDescent="0.2">
      <c r="A25" s="15">
        <f t="shared" si="0"/>
        <v>21</v>
      </c>
      <c r="B25" s="47" t="s">
        <v>42</v>
      </c>
      <c r="C25" s="48" t="s">
        <v>39</v>
      </c>
      <c r="D25" s="49" t="s">
        <v>40</v>
      </c>
      <c r="E25" s="49" t="s">
        <v>9</v>
      </c>
      <c r="F25" s="16">
        <v>10</v>
      </c>
      <c r="G25" s="17">
        <v>6.5</v>
      </c>
      <c r="H25" s="50"/>
      <c r="I25" s="18">
        <f t="shared" si="1"/>
        <v>-3.5</v>
      </c>
      <c r="J25" s="35" t="str">
        <f t="shared" si="2"/>
        <v>Sienna</v>
      </c>
      <c r="K25" s="36" t="str">
        <f t="shared" si="3"/>
        <v>-</v>
      </c>
      <c r="L25" s="29"/>
    </row>
    <row r="26" spans="1:12" s="13" customFormat="1" ht="15.95" customHeight="1" x14ac:dyDescent="0.2">
      <c r="A26" s="15">
        <f t="shared" si="0"/>
        <v>22</v>
      </c>
      <c r="B26" s="47" t="s">
        <v>43</v>
      </c>
      <c r="C26" s="48" t="s">
        <v>39</v>
      </c>
      <c r="D26" s="49" t="s">
        <v>40</v>
      </c>
      <c r="E26" s="49" t="s">
        <v>9</v>
      </c>
      <c r="F26" s="16">
        <v>10</v>
      </c>
      <c r="G26" s="17">
        <v>6.5</v>
      </c>
      <c r="H26" s="50"/>
      <c r="I26" s="18">
        <f t="shared" si="1"/>
        <v>-3.5</v>
      </c>
      <c r="J26" s="35" t="str">
        <f t="shared" si="2"/>
        <v>Kiera</v>
      </c>
      <c r="K26" s="36" t="str">
        <f t="shared" si="3"/>
        <v>-</v>
      </c>
      <c r="L26" s="29"/>
    </row>
    <row r="27" spans="1:12" s="13" customFormat="1" ht="15.95" customHeight="1" x14ac:dyDescent="0.2">
      <c r="A27" s="15">
        <f t="shared" si="0"/>
        <v>23</v>
      </c>
      <c r="B27" s="47" t="s">
        <v>44</v>
      </c>
      <c r="C27" s="48" t="s">
        <v>45</v>
      </c>
      <c r="D27" s="49" t="s">
        <v>40</v>
      </c>
      <c r="E27" s="49" t="s">
        <v>9</v>
      </c>
      <c r="F27" s="16">
        <v>10</v>
      </c>
      <c r="G27" s="17">
        <v>6.75</v>
      </c>
      <c r="H27" s="50"/>
      <c r="I27" s="18">
        <f t="shared" si="1"/>
        <v>-3.25</v>
      </c>
      <c r="J27" s="35" t="str">
        <f t="shared" si="2"/>
        <v>Millie</v>
      </c>
      <c r="K27" s="36" t="str">
        <f t="shared" si="3"/>
        <v>-</v>
      </c>
      <c r="L27" s="29"/>
    </row>
    <row r="28" spans="1:12" s="13" customFormat="1" ht="15.95" customHeight="1" x14ac:dyDescent="0.2">
      <c r="A28" s="15">
        <f t="shared" si="0"/>
        <v>24</v>
      </c>
      <c r="B28" s="47" t="s">
        <v>46</v>
      </c>
      <c r="C28" s="48" t="s">
        <v>47</v>
      </c>
      <c r="D28" s="49" t="s">
        <v>40</v>
      </c>
      <c r="E28" s="49" t="s">
        <v>9</v>
      </c>
      <c r="F28" s="16">
        <v>10</v>
      </c>
      <c r="G28" s="17">
        <v>8</v>
      </c>
      <c r="H28" s="50"/>
      <c r="I28" s="18">
        <f t="shared" si="1"/>
        <v>-2</v>
      </c>
      <c r="J28" s="35" t="str">
        <f t="shared" si="2"/>
        <v>Megan</v>
      </c>
      <c r="K28" s="36" t="str">
        <f t="shared" si="3"/>
        <v>-</v>
      </c>
      <c r="L28" s="29"/>
    </row>
    <row r="29" spans="1:12" s="13" customFormat="1" ht="15.95" customHeight="1" x14ac:dyDescent="0.2">
      <c r="A29" s="15">
        <f t="shared" si="0"/>
        <v>25</v>
      </c>
      <c r="B29" s="47"/>
      <c r="C29" s="48"/>
      <c r="D29" s="49"/>
      <c r="E29" s="49"/>
      <c r="F29" s="16"/>
      <c r="G29" s="17"/>
      <c r="H29" s="50"/>
      <c r="I29" s="18" t="str">
        <f t="shared" si="1"/>
        <v xml:space="preserve"> </v>
      </c>
      <c r="J29" s="35">
        <f t="shared" si="2"/>
        <v>0</v>
      </c>
      <c r="K29" s="36" t="str">
        <f t="shared" si="3"/>
        <v xml:space="preserve"> </v>
      </c>
      <c r="L29" s="29"/>
    </row>
    <row r="30" spans="1:12" s="13" customFormat="1" ht="15.95" customHeight="1" x14ac:dyDescent="0.2">
      <c r="A30" s="15">
        <f t="shared" si="0"/>
        <v>26</v>
      </c>
      <c r="B30" s="47"/>
      <c r="C30" s="48"/>
      <c r="D30" s="49"/>
      <c r="E30" s="49"/>
      <c r="F30" s="16"/>
      <c r="G30" s="17"/>
      <c r="H30" s="50"/>
      <c r="I30" s="18" t="str">
        <f t="shared" si="1"/>
        <v xml:space="preserve"> </v>
      </c>
      <c r="J30" s="35">
        <f t="shared" si="2"/>
        <v>0</v>
      </c>
      <c r="K30" s="36" t="str">
        <f t="shared" si="3"/>
        <v xml:space="preserve"> </v>
      </c>
      <c r="L30" s="29"/>
    </row>
    <row r="31" spans="1:12" s="13" customFormat="1" ht="15.95" customHeight="1" x14ac:dyDescent="0.2">
      <c r="A31" s="15">
        <f t="shared" si="0"/>
        <v>27</v>
      </c>
      <c r="B31" s="47"/>
      <c r="C31" s="48"/>
      <c r="D31" s="49"/>
      <c r="E31" s="49"/>
      <c r="F31" s="16"/>
      <c r="G31" s="17"/>
      <c r="H31" s="50"/>
      <c r="I31" s="18" t="str">
        <f t="shared" si="1"/>
        <v xml:space="preserve"> </v>
      </c>
      <c r="J31" s="35">
        <f t="shared" si="2"/>
        <v>0</v>
      </c>
      <c r="K31" s="36" t="str">
        <f t="shared" si="3"/>
        <v xml:space="preserve"> </v>
      </c>
      <c r="L31" s="29"/>
    </row>
    <row r="32" spans="1:12" s="13" customFormat="1" ht="15.95" customHeight="1" x14ac:dyDescent="0.2">
      <c r="A32" s="15">
        <f t="shared" si="0"/>
        <v>28</v>
      </c>
      <c r="B32" s="47"/>
      <c r="C32" s="48"/>
      <c r="D32" s="49"/>
      <c r="E32" s="49"/>
      <c r="F32" s="16"/>
      <c r="G32" s="17"/>
      <c r="H32" s="50"/>
      <c r="I32" s="18" t="str">
        <f t="shared" si="1"/>
        <v xml:space="preserve"> </v>
      </c>
      <c r="J32" s="35">
        <f t="shared" si="2"/>
        <v>0</v>
      </c>
      <c r="K32" s="36" t="str">
        <f t="shared" si="3"/>
        <v xml:space="preserve"> </v>
      </c>
      <c r="L32" s="29"/>
    </row>
    <row r="33" spans="1:12" s="13" customFormat="1" ht="15.95" customHeight="1" x14ac:dyDescent="0.2">
      <c r="A33" s="15">
        <f t="shared" si="0"/>
        <v>29</v>
      </c>
      <c r="B33" s="47"/>
      <c r="C33" s="48"/>
      <c r="D33" s="49"/>
      <c r="E33" s="49"/>
      <c r="F33" s="16"/>
      <c r="G33" s="17"/>
      <c r="H33" s="50"/>
      <c r="I33" s="18" t="str">
        <f t="shared" si="1"/>
        <v xml:space="preserve"> </v>
      </c>
      <c r="J33" s="35">
        <f t="shared" si="2"/>
        <v>0</v>
      </c>
      <c r="K33" s="36" t="str">
        <f t="shared" si="3"/>
        <v xml:space="preserve"> </v>
      </c>
      <c r="L33" s="29"/>
    </row>
    <row r="34" spans="1:12" s="13" customFormat="1" ht="15.95" customHeight="1" x14ac:dyDescent="0.2">
      <c r="A34" s="15">
        <f t="shared" si="0"/>
        <v>30</v>
      </c>
      <c r="B34" s="47"/>
      <c r="C34" s="48"/>
      <c r="D34" s="49"/>
      <c r="E34" s="49"/>
      <c r="F34" s="16"/>
      <c r="G34" s="17"/>
      <c r="H34" s="50"/>
      <c r="I34" s="18" t="str">
        <f t="shared" ref="I34:I45" si="4">IF(G34=0," ",G34-F34)</f>
        <v xml:space="preserve"> </v>
      </c>
      <c r="J34" s="35">
        <f t="shared" ref="J34:J45" si="5">B34</f>
        <v>0</v>
      </c>
      <c r="K34" s="36" t="str">
        <f t="shared" ref="K34:K46" si="6">IF(I34=" "," ",IF(I34&gt;0,"+",IF(I34&lt;0,"-","0")))</f>
        <v xml:space="preserve"> </v>
      </c>
      <c r="L34" s="29"/>
    </row>
    <row r="35" spans="1:12" s="13" customFormat="1" ht="15.95" customHeight="1" x14ac:dyDescent="0.2">
      <c r="A35" s="15">
        <f t="shared" si="0"/>
        <v>31</v>
      </c>
      <c r="B35" s="47"/>
      <c r="C35" s="48"/>
      <c r="D35" s="49"/>
      <c r="E35" s="49"/>
      <c r="F35" s="16"/>
      <c r="G35" s="17"/>
      <c r="H35" s="50"/>
      <c r="I35" s="18" t="str">
        <f t="shared" si="4"/>
        <v xml:space="preserve"> </v>
      </c>
      <c r="J35" s="35">
        <f t="shared" si="5"/>
        <v>0</v>
      </c>
      <c r="K35" s="36" t="str">
        <f t="shared" si="6"/>
        <v xml:space="preserve"> </v>
      </c>
      <c r="L35" s="29"/>
    </row>
    <row r="36" spans="1:12" s="13" customFormat="1" ht="15.95" customHeight="1" x14ac:dyDescent="0.2">
      <c r="A36" s="15">
        <f t="shared" si="0"/>
        <v>32</v>
      </c>
      <c r="B36" s="47"/>
      <c r="C36" s="48"/>
      <c r="D36" s="49"/>
      <c r="E36" s="49"/>
      <c r="F36" s="16"/>
      <c r="G36" s="17"/>
      <c r="H36" s="50"/>
      <c r="I36" s="18" t="str">
        <f t="shared" si="4"/>
        <v xml:space="preserve"> </v>
      </c>
      <c r="J36" s="35">
        <f t="shared" si="5"/>
        <v>0</v>
      </c>
      <c r="K36" s="36" t="str">
        <f t="shared" si="6"/>
        <v xml:space="preserve"> </v>
      </c>
      <c r="L36" s="29"/>
    </row>
    <row r="37" spans="1:12" s="13" customFormat="1" ht="15.95" customHeight="1" x14ac:dyDescent="0.2">
      <c r="A37" s="15">
        <f t="shared" si="0"/>
        <v>33</v>
      </c>
      <c r="B37" s="47"/>
      <c r="C37" s="48"/>
      <c r="D37" s="49"/>
      <c r="E37" s="49"/>
      <c r="F37" s="16"/>
      <c r="G37" s="17"/>
      <c r="H37" s="50"/>
      <c r="I37" s="18" t="str">
        <f t="shared" si="4"/>
        <v xml:space="preserve"> </v>
      </c>
      <c r="J37" s="35">
        <f t="shared" si="5"/>
        <v>0</v>
      </c>
      <c r="K37" s="36" t="str">
        <f t="shared" si="6"/>
        <v xml:space="preserve"> </v>
      </c>
      <c r="L37" s="29"/>
    </row>
    <row r="38" spans="1:12" s="13" customFormat="1" ht="15.95" customHeight="1" x14ac:dyDescent="0.2">
      <c r="A38" s="15">
        <f t="shared" si="0"/>
        <v>34</v>
      </c>
      <c r="B38" s="47"/>
      <c r="C38" s="48"/>
      <c r="D38" s="49"/>
      <c r="E38" s="49"/>
      <c r="F38" s="16"/>
      <c r="G38" s="17"/>
      <c r="H38" s="50"/>
      <c r="I38" s="18" t="str">
        <f t="shared" si="4"/>
        <v xml:space="preserve"> </v>
      </c>
      <c r="J38" s="35">
        <f t="shared" si="5"/>
        <v>0</v>
      </c>
      <c r="K38" s="36" t="str">
        <f t="shared" si="6"/>
        <v xml:space="preserve"> </v>
      </c>
      <c r="L38" s="29"/>
    </row>
    <row r="39" spans="1:12" s="13" customFormat="1" ht="15.95" customHeight="1" x14ac:dyDescent="0.2">
      <c r="A39" s="15">
        <f t="shared" si="0"/>
        <v>35</v>
      </c>
      <c r="B39" s="47"/>
      <c r="C39" s="48"/>
      <c r="D39" s="49"/>
      <c r="E39" s="49"/>
      <c r="F39" s="16"/>
      <c r="G39" s="17"/>
      <c r="H39" s="50"/>
      <c r="I39" s="18" t="str">
        <f t="shared" si="4"/>
        <v xml:space="preserve"> </v>
      </c>
      <c r="J39" s="35">
        <f t="shared" si="5"/>
        <v>0</v>
      </c>
      <c r="K39" s="36" t="str">
        <f t="shared" si="6"/>
        <v xml:space="preserve"> </v>
      </c>
      <c r="L39" s="29"/>
    </row>
    <row r="40" spans="1:12" s="13" customFormat="1" ht="15.95" customHeight="1" x14ac:dyDescent="0.2">
      <c r="A40" s="15">
        <f t="shared" si="0"/>
        <v>36</v>
      </c>
      <c r="B40" s="47"/>
      <c r="C40" s="48"/>
      <c r="D40" s="49"/>
      <c r="E40" s="49"/>
      <c r="F40" s="16"/>
      <c r="G40" s="17"/>
      <c r="H40" s="50"/>
      <c r="I40" s="18" t="str">
        <f t="shared" si="4"/>
        <v xml:space="preserve"> </v>
      </c>
      <c r="J40" s="35">
        <f t="shared" si="5"/>
        <v>0</v>
      </c>
      <c r="K40" s="36" t="str">
        <f t="shared" si="6"/>
        <v xml:space="preserve"> </v>
      </c>
      <c r="L40" s="29"/>
    </row>
    <row r="41" spans="1:12" s="13" customFormat="1" ht="15.95" customHeight="1" x14ac:dyDescent="0.2">
      <c r="A41" s="15">
        <f t="shared" si="0"/>
        <v>37</v>
      </c>
      <c r="B41" s="47"/>
      <c r="C41" s="48"/>
      <c r="D41" s="49"/>
      <c r="E41" s="49"/>
      <c r="F41" s="16"/>
      <c r="G41" s="17"/>
      <c r="H41" s="50"/>
      <c r="I41" s="18" t="str">
        <f t="shared" si="4"/>
        <v xml:space="preserve"> </v>
      </c>
      <c r="J41" s="35">
        <f t="shared" si="5"/>
        <v>0</v>
      </c>
      <c r="K41" s="36" t="str">
        <f t="shared" si="6"/>
        <v xml:space="preserve"> </v>
      </c>
      <c r="L41" s="29"/>
    </row>
    <row r="42" spans="1:12" s="13" customFormat="1" ht="15.95" customHeight="1" x14ac:dyDescent="0.2">
      <c r="A42" s="15">
        <f t="shared" si="0"/>
        <v>38</v>
      </c>
      <c r="B42" s="47"/>
      <c r="C42" s="48"/>
      <c r="D42" s="49"/>
      <c r="E42" s="49"/>
      <c r="F42" s="16"/>
      <c r="G42" s="17"/>
      <c r="H42" s="50"/>
      <c r="I42" s="18" t="str">
        <f t="shared" si="4"/>
        <v xml:space="preserve"> </v>
      </c>
      <c r="J42" s="35">
        <f t="shared" si="5"/>
        <v>0</v>
      </c>
      <c r="K42" s="36" t="str">
        <f t="shared" si="6"/>
        <v xml:space="preserve"> </v>
      </c>
      <c r="L42" s="29"/>
    </row>
    <row r="43" spans="1:12" s="13" customFormat="1" ht="15.95" customHeight="1" x14ac:dyDescent="0.2">
      <c r="A43" s="15">
        <f t="shared" si="0"/>
        <v>39</v>
      </c>
      <c r="B43" s="47"/>
      <c r="C43" s="48"/>
      <c r="D43" s="49"/>
      <c r="E43" s="49"/>
      <c r="F43" s="16"/>
      <c r="G43" s="17"/>
      <c r="H43" s="50"/>
      <c r="I43" s="18" t="str">
        <f t="shared" si="4"/>
        <v xml:space="preserve"> </v>
      </c>
      <c r="J43" s="35">
        <f t="shared" si="5"/>
        <v>0</v>
      </c>
      <c r="K43" s="36" t="str">
        <f t="shared" si="6"/>
        <v xml:space="preserve"> </v>
      </c>
      <c r="L43" s="29"/>
    </row>
    <row r="44" spans="1:12" s="13" customFormat="1" ht="15.95" customHeight="1" x14ac:dyDescent="0.2">
      <c r="A44" s="15">
        <f t="shared" si="0"/>
        <v>40</v>
      </c>
      <c r="B44" s="47"/>
      <c r="C44" s="48"/>
      <c r="D44" s="49"/>
      <c r="E44" s="49"/>
      <c r="F44" s="16"/>
      <c r="G44" s="17"/>
      <c r="H44" s="50"/>
      <c r="I44" s="18" t="str">
        <f t="shared" si="4"/>
        <v xml:space="preserve"> </v>
      </c>
      <c r="J44" s="35">
        <f t="shared" si="5"/>
        <v>0</v>
      </c>
      <c r="K44" s="36" t="str">
        <f t="shared" si="6"/>
        <v xml:space="preserve"> </v>
      </c>
      <c r="L44" s="29"/>
    </row>
    <row r="45" spans="1:12" s="13" customFormat="1" ht="15.95" customHeight="1" x14ac:dyDescent="0.2">
      <c r="A45" s="15">
        <f t="shared" si="0"/>
        <v>41</v>
      </c>
      <c r="B45" s="47"/>
      <c r="C45" s="48"/>
      <c r="D45" s="49"/>
      <c r="E45" s="49"/>
      <c r="F45" s="16"/>
      <c r="G45" s="17"/>
      <c r="H45" s="50"/>
      <c r="I45" s="18" t="str">
        <f t="shared" si="4"/>
        <v xml:space="preserve"> </v>
      </c>
      <c r="J45" s="35">
        <f t="shared" si="5"/>
        <v>0</v>
      </c>
      <c r="K45" s="36" t="str">
        <f t="shared" si="6"/>
        <v xml:space="preserve"> </v>
      </c>
      <c r="L45" s="29"/>
    </row>
    <row r="46" spans="1:12" s="13" customFormat="1" ht="15.95" customHeight="1" x14ac:dyDescent="0.2">
      <c r="A46" s="19"/>
      <c r="B46" s="57" t="s">
        <v>48</v>
      </c>
      <c r="C46" s="58" t="str">
        <f>"Estimated total spend = ($"&amp;SUM(F46+I46)&amp;")"</f>
        <v>Estimated total spend = ($380)</v>
      </c>
      <c r="D46" s="58"/>
      <c r="E46" s="59"/>
      <c r="F46" s="60">
        <f>SUM(F5:F45)</f>
        <v>450</v>
      </c>
      <c r="G46" s="61">
        <f>SUM(G5:G45)</f>
        <v>220</v>
      </c>
      <c r="H46" s="62"/>
      <c r="I46" s="63">
        <f>SUM(I5:I45)</f>
        <v>-70</v>
      </c>
      <c r="J46" s="37"/>
      <c r="K46" s="36" t="str">
        <f t="shared" si="6"/>
        <v>-</v>
      </c>
      <c r="L46" s="29"/>
    </row>
    <row r="47" spans="1:12" s="26" customFormat="1" ht="12.75" customHeight="1" thickBot="1" x14ac:dyDescent="0.25">
      <c r="A47" s="20"/>
      <c r="B47" s="21"/>
      <c r="C47" s="22"/>
      <c r="D47" s="22"/>
      <c r="E47" s="22"/>
      <c r="F47" s="23"/>
      <c r="G47" s="23"/>
      <c r="H47" s="21"/>
      <c r="I47" s="23"/>
      <c r="J47" s="38"/>
      <c r="K47" s="39"/>
    </row>
    <row r="48" spans="1:12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spans="1:12" ht="12.75" hidden="1" customHeight="1" x14ac:dyDescent="0.2"/>
    <row r="130" spans="1:12" ht="12.75" hidden="1" customHeight="1" x14ac:dyDescent="0.2"/>
    <row r="131" spans="1:12" ht="12.75" hidden="1" customHeight="1" x14ac:dyDescent="0.2"/>
    <row r="132" spans="1:12" ht="12.75" hidden="1" customHeight="1" x14ac:dyDescent="0.2"/>
    <row r="133" spans="1:12" ht="12.75" hidden="1" customHeight="1" x14ac:dyDescent="0.2"/>
    <row r="134" spans="1:12" ht="12.75" hidden="1" customHeight="1" x14ac:dyDescent="0.2"/>
    <row r="135" spans="1:12" ht="12.75" hidden="1" customHeight="1" x14ac:dyDescent="0.2"/>
    <row r="136" spans="1:12" ht="12.75" hidden="1" customHeight="1" x14ac:dyDescent="0.2"/>
    <row r="137" spans="1:12" ht="12.75" hidden="1" customHeight="1" x14ac:dyDescent="0.2"/>
    <row r="138" spans="1:12" ht="12.75" hidden="1" customHeight="1" x14ac:dyDescent="0.2"/>
    <row r="139" spans="1:12" s="13" customFormat="1" ht="20.100000000000001" customHeight="1" x14ac:dyDescent="0.2">
      <c r="A139" s="12"/>
      <c r="B139" s="65"/>
      <c r="C139" s="66"/>
      <c r="D139" s="78" t="str">
        <f>"Budget is currently"&amp;J4</f>
        <v>Budget is currently</v>
      </c>
      <c r="E139" s="78"/>
      <c r="F139" s="78"/>
      <c r="G139" s="78"/>
      <c r="H139" s="78"/>
      <c r="I139" s="67">
        <f>IF(COUNTA($B$5:$B$45)=SUBTOTAL(3,$B$5:$B$45),I46,SUBTOTAL(9,$I$5:$I$45))</f>
        <v>-70</v>
      </c>
      <c r="J139" s="27"/>
      <c r="K139" s="28"/>
      <c r="L139" s="29"/>
    </row>
    <row r="140" spans="1:12" s="13" customFormat="1" ht="20.100000000000001" customHeight="1" x14ac:dyDescent="0.2">
      <c r="A140" s="12"/>
      <c r="B140" s="68"/>
      <c r="C140" s="64"/>
      <c r="D140" s="79" t="str">
        <f>"People still to buy for"&amp;J4</f>
        <v>People still to buy for</v>
      </c>
      <c r="E140" s="79"/>
      <c r="F140" s="79"/>
      <c r="G140" s="79"/>
      <c r="H140" s="79"/>
      <c r="I140" s="69" t="str">
        <f>SUM(SUBTOTAL(3,$F$5:$F$45)-SUBTOTAL(3,$G$5:$G$45))&amp;" / "&amp;SUBTOTAL(3,$F$5:$F$45)</f>
        <v>8 / 24</v>
      </c>
      <c r="J140" s="30"/>
      <c r="K140" s="31"/>
      <c r="L140" s="29"/>
    </row>
    <row r="141" spans="1:12" s="13" customFormat="1" ht="20.100000000000001" customHeight="1" x14ac:dyDescent="0.2">
      <c r="A141" s="12"/>
      <c r="B141" s="68"/>
      <c r="C141" s="64"/>
      <c r="D141" s="75" t="str">
        <f>"Presents over budget"&amp;J4</f>
        <v>Presents over budget</v>
      </c>
      <c r="E141" s="75"/>
      <c r="F141" s="75"/>
      <c r="G141" s="75"/>
      <c r="H141" s="75"/>
      <c r="I141" s="70" t="str">
        <f ca="1">SUMPRODUCT(SUBTOTAL(3,OFFSET($K$5:$K$45,ROW($K$5:$K$45)-MIN(ROW($K$5:$K$45)),0,1)),--($K$5:$K$45="+"))&amp;" / "&amp;SUBTOTAL(2,$G$5:$G$45)</f>
        <v>3 / 16</v>
      </c>
      <c r="J141" s="30"/>
      <c r="K141" s="31"/>
      <c r="L141" s="29"/>
    </row>
    <row r="142" spans="1:12" s="13" customFormat="1" ht="20.100000000000001" customHeight="1" x14ac:dyDescent="0.2">
      <c r="A142" s="12"/>
      <c r="B142" s="68"/>
      <c r="C142" s="64"/>
      <c r="D142" s="79" t="str">
        <f>"Presents on or under budget"&amp;J4</f>
        <v>Presents on or under budget</v>
      </c>
      <c r="E142" s="79"/>
      <c r="F142" s="79"/>
      <c r="G142" s="79"/>
      <c r="H142" s="79"/>
      <c r="I142" s="70" t="str">
        <f ca="1">SUM(SUMPRODUCT(SUBTOTAL(3,OFFSET($K$5:$K$45,ROW($K$5:$K$45)-MIN(ROW($K$5:$K$45)),0,1)),--($K$5:$K$45="-"))+SUMPRODUCT(SUBTOTAL(3,OFFSET($K$5:$K$45,ROW($K$5:$K$45)-MIN(ROW($K$5:$K$45)),0,1)),--($K$5:$K$45="0")))&amp;" / "&amp;SUBTOTAL(2,$G$5:$G$45)</f>
        <v>13 / 16</v>
      </c>
      <c r="J142" s="30"/>
      <c r="K142" s="31"/>
      <c r="L142" s="29"/>
    </row>
    <row r="143" spans="1:12" s="13" customFormat="1" ht="20.100000000000001" customHeight="1" x14ac:dyDescent="0.2">
      <c r="A143" s="12"/>
      <c r="B143" s="68"/>
      <c r="C143" s="64"/>
      <c r="D143" s="75" t="str">
        <f>"Most expensive present/s for"&amp;J4</f>
        <v>Most expensive present/s for</v>
      </c>
      <c r="E143" s="75"/>
      <c r="F143" s="75"/>
      <c r="G143" s="75"/>
      <c r="H143" s="75"/>
      <c r="I143" s="70" t="str">
        <f t="array" aca="1" ref="I143" ca="1">VLOOKUP(SUBTOTAL(4,$G$5:$G$45),IF(SUBTOTAL(3,OFFSET($G$5:$G$45,ROW($G$5:$G$45)-ROW($G$5),0,1)),$G$5:$J$45),4,0)</f>
        <v>Chloe</v>
      </c>
      <c r="J143" s="30"/>
      <c r="K143" s="31"/>
      <c r="L143" s="29"/>
    </row>
    <row r="144" spans="1:12" s="13" customFormat="1" ht="20.100000000000001" customHeight="1" x14ac:dyDescent="0.2">
      <c r="A144" s="12"/>
      <c r="B144" s="68"/>
      <c r="C144" s="64"/>
      <c r="D144" s="75" t="str">
        <f>"Total Planned Cost"&amp;J4</f>
        <v>Total Planned Cost</v>
      </c>
      <c r="E144" s="75"/>
      <c r="F144" s="75"/>
      <c r="G144" s="75"/>
      <c r="H144" s="75"/>
      <c r="I144" s="71">
        <f>SUBTOTAL(9,F5:F45)</f>
        <v>450</v>
      </c>
      <c r="J144" s="30"/>
      <c r="K144" s="31"/>
      <c r="L144" s="29"/>
    </row>
    <row r="145" spans="1:12" s="13" customFormat="1" ht="20.100000000000001" customHeight="1" thickBot="1" x14ac:dyDescent="0.25">
      <c r="A145" s="12"/>
      <c r="B145" s="72"/>
      <c r="C145" s="73"/>
      <c r="D145" s="76" t="str">
        <f>"Total Spending"&amp;J4</f>
        <v>Total Spending</v>
      </c>
      <c r="E145" s="76"/>
      <c r="F145" s="76"/>
      <c r="G145" s="76"/>
      <c r="H145" s="76"/>
      <c r="I145" s="74">
        <f>SUBTOTAL(9,G5:G45)</f>
        <v>220</v>
      </c>
      <c r="J145" s="30"/>
      <c r="K145" s="31"/>
      <c r="L145" s="29"/>
    </row>
    <row r="146" spans="1:12" x14ac:dyDescent="0.2">
      <c r="A146" s="40"/>
      <c r="B146" s="41"/>
      <c r="C146" s="42"/>
      <c r="D146" s="42"/>
      <c r="E146" s="42"/>
      <c r="F146" s="43"/>
      <c r="G146" s="43"/>
      <c r="H146" s="41"/>
      <c r="I146" s="43"/>
      <c r="J146" s="44"/>
      <c r="K146" s="45"/>
      <c r="L146" s="46"/>
    </row>
    <row r="147" spans="1:12" x14ac:dyDescent="0.2">
      <c r="A147" s="40"/>
      <c r="B147" s="41"/>
      <c r="C147" s="42"/>
      <c r="D147" s="42"/>
      <c r="E147" s="42"/>
      <c r="F147" s="43"/>
      <c r="G147" s="43"/>
      <c r="H147" s="41"/>
      <c r="I147" s="43"/>
      <c r="J147" s="44"/>
      <c r="K147" s="45"/>
      <c r="L147" s="46"/>
    </row>
    <row r="148" spans="1:12" x14ac:dyDescent="0.2">
      <c r="A148" s="40"/>
      <c r="B148" s="41"/>
      <c r="C148" s="42"/>
      <c r="D148" s="42"/>
      <c r="E148" s="42"/>
      <c r="F148" s="43"/>
      <c r="G148" s="43"/>
      <c r="H148" s="41"/>
      <c r="I148" s="43"/>
    </row>
    <row r="149" spans="1:12" x14ac:dyDescent="0.2">
      <c r="A149" s="40"/>
      <c r="B149" s="41"/>
      <c r="C149" s="42"/>
      <c r="D149" s="42"/>
      <c r="E149" s="42"/>
      <c r="F149" s="43"/>
      <c r="G149" s="43"/>
      <c r="H149" s="41"/>
      <c r="I149" s="43"/>
    </row>
    <row r="150" spans="1:12" x14ac:dyDescent="0.2">
      <c r="A150" s="40"/>
      <c r="B150" s="41"/>
      <c r="C150" s="42"/>
      <c r="D150" s="42"/>
      <c r="E150" s="42"/>
      <c r="F150" s="43"/>
      <c r="G150" s="43"/>
      <c r="H150" s="41"/>
      <c r="I150" s="43"/>
    </row>
    <row r="151" spans="1:12" ht="12.75" x14ac:dyDescent="0.2">
      <c r="A151" s="40"/>
      <c r="B151" s="41"/>
      <c r="C151" s="42"/>
      <c r="D151"/>
      <c r="E151" s="42"/>
      <c r="F151" s="43"/>
      <c r="G151" s="43"/>
      <c r="H151" s="41"/>
      <c r="I151" s="43"/>
    </row>
    <row r="152" spans="1:12" x14ac:dyDescent="0.2">
      <c r="A152" s="40"/>
      <c r="B152" s="41"/>
      <c r="C152" s="42"/>
      <c r="D152" s="42"/>
      <c r="E152" s="42"/>
      <c r="F152" s="43"/>
      <c r="G152" s="43"/>
      <c r="H152" s="41"/>
      <c r="I152" s="43"/>
    </row>
    <row r="153" spans="1:12" x14ac:dyDescent="0.2">
      <c r="A153" s="40"/>
      <c r="B153" s="41"/>
      <c r="C153" s="42"/>
      <c r="D153" s="42"/>
      <c r="E153" s="42"/>
      <c r="F153" s="43"/>
      <c r="G153" s="43"/>
      <c r="H153" s="41"/>
      <c r="I153" s="43"/>
    </row>
    <row r="154" spans="1:12" x14ac:dyDescent="0.2">
      <c r="A154" s="40"/>
      <c r="B154" s="41"/>
      <c r="C154" s="42"/>
      <c r="D154" s="42"/>
      <c r="E154" s="42"/>
      <c r="F154" s="43"/>
      <c r="G154" s="43"/>
      <c r="H154" s="41"/>
      <c r="I154" s="43"/>
    </row>
    <row r="155" spans="1:12" x14ac:dyDescent="0.2">
      <c r="A155" s="40"/>
      <c r="B155" s="41"/>
      <c r="C155" s="42"/>
      <c r="D155" s="42"/>
      <c r="E155" s="42"/>
      <c r="F155" s="43"/>
      <c r="G155" s="43"/>
      <c r="H155" s="41"/>
      <c r="I155" s="43"/>
    </row>
  </sheetData>
  <sheetProtection selectLockedCells="1" sort="0" autoFilter="0"/>
  <mergeCells count="8">
    <mergeCell ref="D143:H143"/>
    <mergeCell ref="D144:H144"/>
    <mergeCell ref="D145:H145"/>
    <mergeCell ref="B2:I2"/>
    <mergeCell ref="D139:H139"/>
    <mergeCell ref="D140:H140"/>
    <mergeCell ref="D141:H141"/>
    <mergeCell ref="D142:H142"/>
  </mergeCells>
  <phoneticPr fontId="1" type="noConversion"/>
  <conditionalFormatting sqref="I5:I45 B5:B45 D5:G45 C5:C7 C9:C45">
    <cfRule type="expression" dxfId="1" priority="6" stopIfTrue="1">
      <formula>MOD(SUBTOTAL(3,$A5:$A$45),2)=1</formula>
    </cfRule>
  </conditionalFormatting>
  <conditionalFormatting sqref="D139:I145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B139:I145">
    <cfRule type="expression" dxfId="0" priority="2">
      <formula>MOD(ROW(),2)=0</formula>
    </cfRule>
  </conditionalFormatting>
  <conditionalFormatting sqref="I5:I45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/>
  <pageMargins left="0.39374999999999999" right="0.39374999999999999" top="0.59027777777777779" bottom="0.59027777777777779" header="0.51180555555555551" footer="0.51180555555555551"/>
  <pageSetup paperSize="9" scale="89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Happy Holidays</vt:lpstr>
      <vt:lpstr>'Happy Holidays'!Print_Area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2015-09-19T14:59:02Z</cp:lastPrinted>
  <dcterms:created xsi:type="dcterms:W3CDTF">2009-11-02T16:04:28Z</dcterms:created>
  <dcterms:modified xsi:type="dcterms:W3CDTF">2015-10-26T23:06:18Z</dcterms:modified>
</cp:coreProperties>
</file>