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330" yWindow="0" windowWidth="12120" windowHeight="9120" activeTab="0"/>
  </bookViews>
  <sheets>
    <sheet name="Loan Calculator" sheetId="1" r:id="rId1"/>
  </sheets>
  <definedNames>
    <definedName name="Beginning_Balance">-FV(Interest_Rate/12,Payment_Number-1,-Monthly_Payment,Loan_Amount)</definedName>
    <definedName name="Ending_Balance">-FV(Interest_Rate/12,Payment_Number,-Monthly_Payment,Loan_Amount)</definedName>
    <definedName name="Full_Print">'Loan Calculator'!$A$1:$H$375</definedName>
    <definedName name="Header_Row">ROW('Loan Calculator'!$15:$15)</definedName>
    <definedName name="Header_Row_Back">ROW('Loan Calculator'!$15:$15)</definedName>
    <definedName name="Interest">-IPMT(Interest_Rate/12,Payment_Number,Number_of_Payments,Loan_Amount)</definedName>
    <definedName name="Interest_Rate">'Loan Calculator'!$E$5</definedName>
    <definedName name="Last_Row">IF(Values_Entered,Header_Row+Number_of_Payments,Header_Row)</definedName>
    <definedName name="Loan_Amount">'Loan Calculator'!$E$4</definedName>
    <definedName name="Loan_Not_Paid">IF(Payment_Number&lt;=Number_of_Payments,1,0)</definedName>
    <definedName name="Loan_Start">'Loan Calculator'!$E$7</definedName>
    <definedName name="Loan_Years">'Loan Calculator'!$E$6</definedName>
    <definedName name="Monthly_Payment">-PMT(Interest_Rate/12,Number_of_Payments,Loan_Amount)</definedName>
    <definedName name="Number_of_Payments">'Loan Calculator'!$E$10</definedName>
    <definedName name="Payment_Date">DATE(YEAR(Loan_Start),MONTH(Loan_Start)+Payment_Number,DAY(Loan_Start))</definedName>
    <definedName name="Payment_Number">ROW()-Header_Row</definedName>
    <definedName name="Principal">-PPMT(Interest_Rate/12,Payment_Number,Number_of_Payments,Loan_Amount)</definedName>
    <definedName name="Total_Cost">'Loan Calculator'!$E$12</definedName>
    <definedName name="Total_Interest">'Loan Calculator'!$E$11</definedName>
    <definedName name="Values_Entered">IF(Loan_Amount*Interest_Rate*Loan_Years*Loan_Start&gt;0,1,0)</definedName>
    <definedName name="_xlnm.Print_Titles" localSheetId="0">'Loan Calculator'!$15:$15</definedName>
  </definedNames>
  <calcPr calcId="145621"/>
</workbook>
</file>

<file path=xl/sharedStrings.xml><?xml version="1.0" encoding="utf-8"?>
<sst xmlns="http://schemas.openxmlformats.org/spreadsheetml/2006/main" count="17" uniqueCount="17">
  <si>
    <t>No.</t>
  </si>
  <si>
    <t>Payment Date</t>
  </si>
  <si>
    <t>Beginning Balance</t>
  </si>
  <si>
    <t>Principal</t>
  </si>
  <si>
    <t>Interest</t>
  </si>
  <si>
    <t>Ending Balance</t>
  </si>
  <si>
    <t>Payment</t>
  </si>
  <si>
    <t>Loan amount</t>
  </si>
  <si>
    <t>Annual interest rate</t>
  </si>
  <si>
    <t>Loan period in years</t>
  </si>
  <si>
    <t>Start date of loan</t>
  </si>
  <si>
    <t>Monthly payment</t>
  </si>
  <si>
    <t>Number of payments</t>
  </si>
  <si>
    <t>Total interest</t>
  </si>
  <si>
    <t>Total cost of loan</t>
  </si>
  <si>
    <t>Enter values</t>
  </si>
  <si>
    <t>Simple Home Loan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</si>
</sst>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00%"/>
  </numFmts>
  <fonts count="9">
    <font>
      <sz val="10"/>
      <name val="Arial"/>
      <family val="2"/>
    </font>
    <font>
      <sz val="10"/>
      <name val="Tahoma"/>
      <family val="2"/>
    </font>
    <font>
      <sz val="10"/>
      <name val="Trebuchet MS"/>
      <family val="2"/>
    </font>
    <font>
      <sz val="16"/>
      <color indexed="8"/>
      <name val="Trebuchet MS"/>
      <family val="2"/>
    </font>
    <font>
      <b/>
      <sz val="18"/>
      <color theme="0"/>
      <name val="Trebuchet MS"/>
      <family val="2"/>
    </font>
    <font>
      <sz val="10"/>
      <color indexed="8"/>
      <name val="Trebuchet MS"/>
      <family val="2"/>
    </font>
    <font>
      <sz val="10"/>
      <color indexed="63"/>
      <name val="Trebuchet MS"/>
      <family val="2"/>
    </font>
    <font>
      <b/>
      <sz val="10"/>
      <color theme="0"/>
      <name val="Trebuchet MS"/>
      <family val="2"/>
    </font>
    <font>
      <b/>
      <sz val="10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55"/>
      </bottom>
    </border>
    <border>
      <left style="thin">
        <color indexed="20"/>
      </left>
      <right/>
      <top/>
      <bottom/>
    </border>
    <border>
      <left/>
      <right style="thin">
        <color indexed="20"/>
      </right>
      <top/>
      <bottom/>
    </border>
    <border>
      <left style="thin">
        <color indexed="20"/>
      </left>
      <right/>
      <top/>
      <bottom style="thin">
        <color indexed="20"/>
      </bottom>
    </border>
    <border>
      <left/>
      <right/>
      <top/>
      <bottom style="thin">
        <color indexed="20"/>
      </bottom>
    </border>
    <border>
      <left/>
      <right style="thin">
        <color indexed="20"/>
      </right>
      <top/>
      <bottom style="thin">
        <color indexed="20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1" fontId="2" fillId="0" borderId="0" xfId="0" applyNumberFormat="1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44" fontId="2" fillId="0" borderId="0" xfId="16" applyNumberFormat="1" applyFont="1" applyFill="1" applyBorder="1" applyAlignment="1">
      <alignment horizontal="right"/>
    </xf>
    <xf numFmtId="1" fontId="2" fillId="0" borderId="2" xfId="0" applyNumberFormat="1" applyFont="1" applyFill="1" applyBorder="1" applyAlignment="1">
      <alignment horizontal="right"/>
    </xf>
    <xf numFmtId="44" fontId="2" fillId="0" borderId="3" xfId="16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14" fontId="2" fillId="0" borderId="5" xfId="0" applyNumberFormat="1" applyFont="1" applyFill="1" applyBorder="1" applyAlignment="1">
      <alignment horizontal="right"/>
    </xf>
    <xf numFmtId="44" fontId="2" fillId="0" borderId="5" xfId="16" applyNumberFormat="1" applyFont="1" applyFill="1" applyBorder="1" applyAlignment="1">
      <alignment horizontal="right"/>
    </xf>
    <xf numFmtId="44" fontId="2" fillId="0" borderId="6" xfId="16" applyNumberFormat="1" applyFont="1" applyFill="1" applyBorder="1" applyAlignment="1">
      <alignment horizontal="right"/>
    </xf>
    <xf numFmtId="44" fontId="2" fillId="0" borderId="0" xfId="0" applyNumberFormat="1" applyFont="1" applyBorder="1" applyAlignment="1">
      <alignment horizontal="center"/>
    </xf>
    <xf numFmtId="0" fontId="7" fillId="3" borderId="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44" fontId="8" fillId="0" borderId="7" xfId="0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>
      <alignment horizontal="right"/>
    </xf>
    <xf numFmtId="1" fontId="8" fillId="0" borderId="7" xfId="0" applyNumberFormat="1" applyFont="1" applyFill="1" applyBorder="1" applyAlignment="1">
      <alignment horizontal="right"/>
    </xf>
    <xf numFmtId="14" fontId="8" fillId="0" borderId="7" xfId="0" applyNumberFormat="1" applyFont="1" applyFill="1" applyBorder="1" applyAlignment="1">
      <alignment horizontal="right"/>
    </xf>
    <xf numFmtId="14" fontId="8" fillId="0" borderId="0" xfId="0" applyNumberFormat="1" applyFont="1" applyBorder="1" applyAlignment="1">
      <alignment horizontal="right"/>
    </xf>
    <xf numFmtId="44" fontId="8" fillId="4" borderId="7" xfId="0" applyNumberFormat="1" applyFont="1" applyFill="1" applyBorder="1" applyAlignment="1">
      <alignment horizontal="right"/>
    </xf>
    <xf numFmtId="1" fontId="8" fillId="4" borderId="7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1"/>
  <sheetViews>
    <sheetView showGridLines="0" tabSelected="1" workbookViewId="0" topLeftCell="A1">
      <pane ySplit="15" topLeftCell="A16" activePane="bottomLeft" state="frozen"/>
      <selection pane="bottomLeft" activeCell="E12" sqref="E12"/>
    </sheetView>
  </sheetViews>
  <sheetFormatPr defaultColWidth="9.140625" defaultRowHeight="12.75"/>
  <cols>
    <col min="1" max="1" width="3.7109375" style="2" customWidth="1"/>
    <col min="2" max="2" width="4.140625" style="1" customWidth="1"/>
    <col min="3" max="3" width="11.57421875" style="1" customWidth="1"/>
    <col min="4" max="4" width="14.7109375" style="1" customWidth="1"/>
    <col min="5" max="5" width="16.140625" style="1" customWidth="1"/>
    <col min="6" max="6" width="13.00390625" style="1" customWidth="1"/>
    <col min="7" max="7" width="12.8515625" style="1" customWidth="1"/>
    <col min="8" max="8" width="13.28125" style="1" customWidth="1"/>
    <col min="9" max="9" width="3.8515625" style="2" customWidth="1"/>
    <col min="10" max="16384" width="9.140625" style="2" customWidth="1"/>
  </cols>
  <sheetData>
    <row r="1" spans="1:9" s="6" customFormat="1" ht="40.5" customHeight="1">
      <c r="A1" s="7"/>
      <c r="B1" s="9"/>
      <c r="C1" s="8" t="s">
        <v>16</v>
      </c>
      <c r="D1" s="8"/>
      <c r="E1" s="8"/>
      <c r="F1" s="8"/>
      <c r="G1" s="8"/>
      <c r="H1" s="8"/>
      <c r="I1" s="5"/>
    </row>
    <row r="2" spans="1:9" ht="14.25" customHeight="1">
      <c r="A2" s="10"/>
      <c r="B2" s="11"/>
      <c r="C2" s="12"/>
      <c r="D2" s="12"/>
      <c r="E2" s="12"/>
      <c r="F2" s="12"/>
      <c r="G2" s="12"/>
      <c r="H2" s="12"/>
      <c r="I2" s="4"/>
    </row>
    <row r="3" spans="1:9" ht="15">
      <c r="A3" s="10"/>
      <c r="B3" s="13"/>
      <c r="C3" s="14"/>
      <c r="D3" s="15"/>
      <c r="E3" s="33" t="s">
        <v>15</v>
      </c>
      <c r="F3" s="15"/>
      <c r="G3" s="15"/>
      <c r="H3" s="13"/>
      <c r="I3" s="4"/>
    </row>
    <row r="4" spans="1:9" ht="15">
      <c r="A4" s="10"/>
      <c r="B4" s="13"/>
      <c r="C4" s="34" t="s">
        <v>7</v>
      </c>
      <c r="D4" s="15"/>
      <c r="E4" s="35">
        <v>300000</v>
      </c>
      <c r="F4" s="16"/>
      <c r="G4" s="15"/>
      <c r="H4" s="13"/>
      <c r="I4" s="4"/>
    </row>
    <row r="5" spans="1:9" ht="15">
      <c r="A5" s="10"/>
      <c r="B5" s="13"/>
      <c r="C5" s="34" t="s">
        <v>8</v>
      </c>
      <c r="D5" s="15"/>
      <c r="E5" s="36">
        <v>0.055</v>
      </c>
      <c r="F5" s="15"/>
      <c r="G5" s="17"/>
      <c r="H5" s="18"/>
      <c r="I5" s="4"/>
    </row>
    <row r="6" spans="1:9" ht="15">
      <c r="A6" s="10"/>
      <c r="B6" s="13"/>
      <c r="C6" s="34" t="s">
        <v>9</v>
      </c>
      <c r="D6" s="15"/>
      <c r="E6" s="37">
        <v>30</v>
      </c>
      <c r="F6" s="15"/>
      <c r="G6" s="17"/>
      <c r="H6" s="18"/>
      <c r="I6" s="4"/>
    </row>
    <row r="7" spans="1:9" ht="15">
      <c r="A7" s="10"/>
      <c r="B7" s="13"/>
      <c r="C7" s="34" t="s">
        <v>10</v>
      </c>
      <c r="D7" s="15"/>
      <c r="E7" s="38">
        <v>42005</v>
      </c>
      <c r="F7" s="15"/>
      <c r="G7" s="17"/>
      <c r="H7" s="18"/>
      <c r="I7" s="4"/>
    </row>
    <row r="8" spans="1:9" ht="15">
      <c r="A8" s="10"/>
      <c r="B8" s="13"/>
      <c r="C8" s="34"/>
      <c r="D8" s="15"/>
      <c r="E8" s="39"/>
      <c r="F8" s="15"/>
      <c r="G8" s="17"/>
      <c r="H8" s="18"/>
      <c r="I8" s="4"/>
    </row>
    <row r="9" spans="1:9" ht="15">
      <c r="A9" s="10"/>
      <c r="B9" s="13"/>
      <c r="C9" s="34" t="s">
        <v>11</v>
      </c>
      <c r="D9" s="15"/>
      <c r="E9" s="40">
        <f>IF(Values_Entered,Monthly_Payment,"")</f>
        <v>1703.3670040410086</v>
      </c>
      <c r="F9" s="16"/>
      <c r="G9" s="17"/>
      <c r="H9" s="18"/>
      <c r="I9" s="4"/>
    </row>
    <row r="10" spans="1:9" ht="15">
      <c r="A10" s="10"/>
      <c r="B10" s="13"/>
      <c r="C10" s="34" t="s">
        <v>12</v>
      </c>
      <c r="D10" s="15"/>
      <c r="E10" s="41">
        <f>IF(Values_Entered,Loan_Years*12,"")</f>
        <v>360</v>
      </c>
      <c r="F10" s="15"/>
      <c r="G10" s="17"/>
      <c r="H10" s="18"/>
      <c r="I10" s="4"/>
    </row>
    <row r="11" spans="1:9" ht="15">
      <c r="A11" s="10"/>
      <c r="B11" s="13"/>
      <c r="C11" s="34" t="s">
        <v>13</v>
      </c>
      <c r="D11" s="15"/>
      <c r="E11" s="40">
        <f>IF(Values_Entered,Total_Cost-Loan_Amount,"")</f>
        <v>313212.1214547631</v>
      </c>
      <c r="F11" s="15"/>
      <c r="G11" s="17"/>
      <c r="H11" s="18"/>
      <c r="I11" s="4"/>
    </row>
    <row r="12" spans="1:9" ht="15">
      <c r="A12" s="10"/>
      <c r="B12" s="13"/>
      <c r="C12" s="34" t="s">
        <v>14</v>
      </c>
      <c r="D12" s="15"/>
      <c r="E12" s="40">
        <f>IF(Values_Entered,Monthly_Payment*Number_of_Payments,"")</f>
        <v>613212.1214547631</v>
      </c>
      <c r="F12" s="15"/>
      <c r="G12" s="15"/>
      <c r="H12" s="13"/>
      <c r="I12" s="4"/>
    </row>
    <row r="13" spans="1:9" ht="15">
      <c r="A13" s="10"/>
      <c r="B13" s="13"/>
      <c r="C13" s="14"/>
      <c r="D13" s="15"/>
      <c r="E13" s="19"/>
      <c r="F13" s="15"/>
      <c r="G13" s="15"/>
      <c r="H13" s="13"/>
      <c r="I13" s="4"/>
    </row>
    <row r="14" spans="1:8" ht="15">
      <c r="A14" s="16"/>
      <c r="B14" s="15"/>
      <c r="C14" s="14"/>
      <c r="D14" s="15"/>
      <c r="E14" s="19"/>
      <c r="F14" s="15"/>
      <c r="G14" s="15"/>
      <c r="H14" s="15"/>
    </row>
    <row r="15" spans="1:8" s="3" customFormat="1" ht="36.75" customHeight="1">
      <c r="A15" s="20"/>
      <c r="B15" s="32" t="s">
        <v>0</v>
      </c>
      <c r="C15" s="32" t="s">
        <v>1</v>
      </c>
      <c r="D15" s="32" t="s">
        <v>2</v>
      </c>
      <c r="E15" s="32" t="s">
        <v>6</v>
      </c>
      <c r="F15" s="32" t="s">
        <v>3</v>
      </c>
      <c r="G15" s="32" t="s">
        <v>4</v>
      </c>
      <c r="H15" s="32" t="s">
        <v>5</v>
      </c>
    </row>
    <row r="16" spans="1:8" s="3" customFormat="1" ht="15">
      <c r="A16" s="20"/>
      <c r="B16" s="21">
        <f>IF(Loan_Not_Paid*Values_Entered,Payment_Number,"")</f>
        <v>1</v>
      </c>
      <c r="C16" s="22">
        <f aca="true" t="shared" si="0" ref="C16:C79">IF(Loan_Not_Paid*Values_Entered,Payment_Date,"")</f>
        <v>42036</v>
      </c>
      <c r="D16" s="23">
        <f aca="true" t="shared" si="1" ref="D16:D79">IF(Loan_Not_Paid*Values_Entered,Beginning_Balance,"")</f>
        <v>300000</v>
      </c>
      <c r="E16" s="23">
        <f aca="true" t="shared" si="2" ref="E16:E79">IF(Loan_Not_Paid*Values_Entered,Monthly_Payment,"")</f>
        <v>1703.3670040410086</v>
      </c>
      <c r="F16" s="23">
        <f aca="true" t="shared" si="3" ref="F16:F79">IF(Loan_Not_Paid*Values_Entered,Principal,"")</f>
        <v>328.3670040410087</v>
      </c>
      <c r="G16" s="23">
        <f aca="true" t="shared" si="4" ref="G16:G79">IF(Loan_Not_Paid*Values_Entered,Interest,"")</f>
        <v>1375</v>
      </c>
      <c r="H16" s="23">
        <f aca="true" t="shared" si="5" ref="H16:H79">IF(Loan_Not_Paid*Values_Entered,Ending_Balance,"")</f>
        <v>299671.63299595896</v>
      </c>
    </row>
    <row r="17" spans="1:8" s="3" customFormat="1" ht="15">
      <c r="A17" s="20"/>
      <c r="B17" s="21">
        <f aca="true" t="shared" si="6" ref="B17:B80">IF(Loan_Not_Paid*Values_Entered,Payment_Number,"")</f>
        <v>2</v>
      </c>
      <c r="C17" s="22">
        <f t="shared" si="0"/>
        <v>42064</v>
      </c>
      <c r="D17" s="23">
        <f t="shared" si="1"/>
        <v>299671.63299595896</v>
      </c>
      <c r="E17" s="23">
        <f t="shared" si="2"/>
        <v>1703.3670040410086</v>
      </c>
      <c r="F17" s="23">
        <f t="shared" si="3"/>
        <v>329.87201947619667</v>
      </c>
      <c r="G17" s="23">
        <f t="shared" si="4"/>
        <v>1373.4949845648118</v>
      </c>
      <c r="H17" s="23">
        <f t="shared" si="5"/>
        <v>299341.7609764828</v>
      </c>
    </row>
    <row r="18" spans="1:8" s="3" customFormat="1" ht="15">
      <c r="A18" s="20"/>
      <c r="B18" s="21">
        <f t="shared" si="6"/>
        <v>3</v>
      </c>
      <c r="C18" s="22">
        <f t="shared" si="0"/>
        <v>42095</v>
      </c>
      <c r="D18" s="23">
        <f t="shared" si="1"/>
        <v>299341.7609764828</v>
      </c>
      <c r="E18" s="23">
        <f t="shared" si="2"/>
        <v>1703.3670040410086</v>
      </c>
      <c r="F18" s="23">
        <f t="shared" si="3"/>
        <v>331.3839328987959</v>
      </c>
      <c r="G18" s="23">
        <f t="shared" si="4"/>
        <v>1371.9830711422126</v>
      </c>
      <c r="H18" s="23">
        <f t="shared" si="5"/>
        <v>299010.377043584</v>
      </c>
    </row>
    <row r="19" spans="1:8" s="3" customFormat="1" ht="15">
      <c r="A19" s="20"/>
      <c r="B19" s="21">
        <f t="shared" si="6"/>
        <v>4</v>
      </c>
      <c r="C19" s="22">
        <f t="shared" si="0"/>
        <v>42125</v>
      </c>
      <c r="D19" s="23">
        <f t="shared" si="1"/>
        <v>299010.377043584</v>
      </c>
      <c r="E19" s="23">
        <f t="shared" si="2"/>
        <v>1703.3670040410086</v>
      </c>
      <c r="F19" s="23">
        <f t="shared" si="3"/>
        <v>332.90277592458204</v>
      </c>
      <c r="G19" s="23">
        <f t="shared" si="4"/>
        <v>1370.4642281164265</v>
      </c>
      <c r="H19" s="23">
        <f t="shared" si="5"/>
        <v>298677.4742676594</v>
      </c>
    </row>
    <row r="20" spans="1:8" s="3" customFormat="1" ht="15">
      <c r="A20" s="20"/>
      <c r="B20" s="21">
        <f t="shared" si="6"/>
        <v>5</v>
      </c>
      <c r="C20" s="22">
        <f t="shared" si="0"/>
        <v>42156</v>
      </c>
      <c r="D20" s="23">
        <f t="shared" si="1"/>
        <v>298677.4742676594</v>
      </c>
      <c r="E20" s="23">
        <f t="shared" si="2"/>
        <v>1703.3670040410086</v>
      </c>
      <c r="F20" s="23">
        <f t="shared" si="3"/>
        <v>334.4285803142364</v>
      </c>
      <c r="G20" s="23">
        <f t="shared" si="4"/>
        <v>1368.9384237267723</v>
      </c>
      <c r="H20" s="23">
        <f t="shared" si="5"/>
        <v>298343.04568734515</v>
      </c>
    </row>
    <row r="21" spans="1:8" s="3" customFormat="1" ht="15">
      <c r="A21" s="20"/>
      <c r="B21" s="21">
        <f t="shared" si="6"/>
        <v>6</v>
      </c>
      <c r="C21" s="22">
        <f t="shared" si="0"/>
        <v>42186</v>
      </c>
      <c r="D21" s="23">
        <f t="shared" si="1"/>
        <v>298343.04568734515</v>
      </c>
      <c r="E21" s="23">
        <f t="shared" si="2"/>
        <v>1703.3670040410086</v>
      </c>
      <c r="F21" s="23">
        <f t="shared" si="3"/>
        <v>335.9613779740099</v>
      </c>
      <c r="G21" s="23">
        <f t="shared" si="4"/>
        <v>1367.4056260669986</v>
      </c>
      <c r="H21" s="23">
        <f t="shared" si="5"/>
        <v>298007.0843093712</v>
      </c>
    </row>
    <row r="22" spans="1:8" ht="15">
      <c r="A22" s="16"/>
      <c r="B22" s="21">
        <f t="shared" si="6"/>
        <v>7</v>
      </c>
      <c r="C22" s="22">
        <f t="shared" si="0"/>
        <v>42217</v>
      </c>
      <c r="D22" s="23">
        <f t="shared" si="1"/>
        <v>298007.0843093712</v>
      </c>
      <c r="E22" s="23">
        <f t="shared" si="2"/>
        <v>1703.3670040410086</v>
      </c>
      <c r="F22" s="23">
        <f t="shared" si="3"/>
        <v>337.5012009563909</v>
      </c>
      <c r="G22" s="23">
        <f t="shared" si="4"/>
        <v>1365.8658030846177</v>
      </c>
      <c r="H22" s="23">
        <f t="shared" si="5"/>
        <v>297669.5831084148</v>
      </c>
    </row>
    <row r="23" spans="1:8" ht="15">
      <c r="A23" s="16"/>
      <c r="B23" s="21">
        <f t="shared" si="6"/>
        <v>8</v>
      </c>
      <c r="C23" s="22">
        <f t="shared" si="0"/>
        <v>42248</v>
      </c>
      <c r="D23" s="23">
        <f t="shared" si="1"/>
        <v>297669.5831084148</v>
      </c>
      <c r="E23" s="23">
        <f t="shared" si="2"/>
        <v>1703.3670040410086</v>
      </c>
      <c r="F23" s="23">
        <f t="shared" si="3"/>
        <v>339.04808146077426</v>
      </c>
      <c r="G23" s="23">
        <f t="shared" si="4"/>
        <v>1364.3189225802344</v>
      </c>
      <c r="H23" s="23">
        <f t="shared" si="5"/>
        <v>297330.535026954</v>
      </c>
    </row>
    <row r="24" spans="1:8" ht="15">
      <c r="A24" s="16"/>
      <c r="B24" s="21">
        <f t="shared" si="6"/>
        <v>9</v>
      </c>
      <c r="C24" s="22">
        <f t="shared" si="0"/>
        <v>42278</v>
      </c>
      <c r="D24" s="23">
        <f t="shared" si="1"/>
        <v>297330.535026954</v>
      </c>
      <c r="E24" s="23">
        <f t="shared" si="2"/>
        <v>1703.3670040410086</v>
      </c>
      <c r="F24" s="23">
        <f t="shared" si="3"/>
        <v>340.6020518341362</v>
      </c>
      <c r="G24" s="23">
        <f t="shared" si="4"/>
        <v>1362.7649522068723</v>
      </c>
      <c r="H24" s="23">
        <f t="shared" si="5"/>
        <v>296989.93297511985</v>
      </c>
    </row>
    <row r="25" spans="1:8" ht="15">
      <c r="A25" s="16"/>
      <c r="B25" s="21">
        <f t="shared" si="6"/>
        <v>10</v>
      </c>
      <c r="C25" s="22">
        <f t="shared" si="0"/>
        <v>42309</v>
      </c>
      <c r="D25" s="23">
        <f t="shared" si="1"/>
        <v>296989.93297511985</v>
      </c>
      <c r="E25" s="23">
        <f t="shared" si="2"/>
        <v>1703.3670040410086</v>
      </c>
      <c r="F25" s="23">
        <f t="shared" si="3"/>
        <v>342.16314457170927</v>
      </c>
      <c r="G25" s="23">
        <f t="shared" si="4"/>
        <v>1361.2038594692992</v>
      </c>
      <c r="H25" s="23">
        <f t="shared" si="5"/>
        <v>296647.76983054815</v>
      </c>
    </row>
    <row r="26" spans="1:8" ht="15">
      <c r="A26" s="16"/>
      <c r="B26" s="21">
        <f t="shared" si="6"/>
        <v>11</v>
      </c>
      <c r="C26" s="22">
        <f t="shared" si="0"/>
        <v>42339</v>
      </c>
      <c r="D26" s="23">
        <f t="shared" si="1"/>
        <v>296647.76983054815</v>
      </c>
      <c r="E26" s="23">
        <f t="shared" si="2"/>
        <v>1703.3670040410086</v>
      </c>
      <c r="F26" s="23">
        <f t="shared" si="3"/>
        <v>343.731392317663</v>
      </c>
      <c r="G26" s="23">
        <f t="shared" si="4"/>
        <v>1359.6356117233456</v>
      </c>
      <c r="H26" s="23">
        <f t="shared" si="5"/>
        <v>296304.03843823046</v>
      </c>
    </row>
    <row r="27" spans="1:8" ht="15">
      <c r="A27" s="16"/>
      <c r="B27" s="21">
        <f t="shared" si="6"/>
        <v>12</v>
      </c>
      <c r="C27" s="22">
        <f t="shared" si="0"/>
        <v>42370</v>
      </c>
      <c r="D27" s="23">
        <f t="shared" si="1"/>
        <v>296304.03843823046</v>
      </c>
      <c r="E27" s="23">
        <f t="shared" si="2"/>
        <v>1703.3670040410086</v>
      </c>
      <c r="F27" s="23">
        <f t="shared" si="3"/>
        <v>345.3068278657856</v>
      </c>
      <c r="G27" s="23">
        <f t="shared" si="4"/>
        <v>1358.060176175223</v>
      </c>
      <c r="H27" s="23">
        <f t="shared" si="5"/>
        <v>295958.7316103647</v>
      </c>
    </row>
    <row r="28" spans="1:8" ht="15">
      <c r="A28" s="16"/>
      <c r="B28" s="21">
        <f t="shared" si="6"/>
        <v>13</v>
      </c>
      <c r="C28" s="22">
        <f t="shared" si="0"/>
        <v>42401</v>
      </c>
      <c r="D28" s="23">
        <f t="shared" si="1"/>
        <v>295958.7316103647</v>
      </c>
      <c r="E28" s="23">
        <f t="shared" si="2"/>
        <v>1703.3670040410086</v>
      </c>
      <c r="F28" s="23">
        <f t="shared" si="3"/>
        <v>346.8894841601704</v>
      </c>
      <c r="G28" s="23">
        <f t="shared" si="4"/>
        <v>1356.4775198808381</v>
      </c>
      <c r="H28" s="23">
        <f t="shared" si="5"/>
        <v>295611.8421262045</v>
      </c>
    </row>
    <row r="29" spans="1:8" ht="15">
      <c r="A29" s="16"/>
      <c r="B29" s="21">
        <f t="shared" si="6"/>
        <v>14</v>
      </c>
      <c r="C29" s="22">
        <f t="shared" si="0"/>
        <v>42430</v>
      </c>
      <c r="D29" s="23">
        <f t="shared" si="1"/>
        <v>295611.8421262045</v>
      </c>
      <c r="E29" s="23">
        <f t="shared" si="2"/>
        <v>1703.3670040410086</v>
      </c>
      <c r="F29" s="23">
        <f t="shared" si="3"/>
        <v>348.47939429590457</v>
      </c>
      <c r="G29" s="23">
        <f t="shared" si="4"/>
        <v>1354.887609745104</v>
      </c>
      <c r="H29" s="23">
        <f t="shared" si="5"/>
        <v>295263.3627319086</v>
      </c>
    </row>
    <row r="30" spans="1:8" ht="15">
      <c r="A30" s="16"/>
      <c r="B30" s="21">
        <f t="shared" si="6"/>
        <v>15</v>
      </c>
      <c r="C30" s="22">
        <f t="shared" si="0"/>
        <v>42461</v>
      </c>
      <c r="D30" s="23">
        <f t="shared" si="1"/>
        <v>295263.3627319086</v>
      </c>
      <c r="E30" s="23">
        <f t="shared" si="2"/>
        <v>1703.3670040410086</v>
      </c>
      <c r="F30" s="23">
        <f t="shared" si="3"/>
        <v>350.07659151976077</v>
      </c>
      <c r="G30" s="23">
        <f t="shared" si="4"/>
        <v>1353.2904125212478</v>
      </c>
      <c r="H30" s="23">
        <f t="shared" si="5"/>
        <v>294913.28614038887</v>
      </c>
    </row>
    <row r="31" spans="1:8" ht="15">
      <c r="A31" s="16"/>
      <c r="B31" s="21">
        <f t="shared" si="6"/>
        <v>16</v>
      </c>
      <c r="C31" s="22">
        <f t="shared" si="0"/>
        <v>42491</v>
      </c>
      <c r="D31" s="23">
        <f t="shared" si="1"/>
        <v>294913.28614038887</v>
      </c>
      <c r="E31" s="23">
        <f t="shared" si="2"/>
        <v>1703.3670040410086</v>
      </c>
      <c r="F31" s="23">
        <f t="shared" si="3"/>
        <v>351.68110923089296</v>
      </c>
      <c r="G31" s="23">
        <f t="shared" si="4"/>
        <v>1351.6858948101155</v>
      </c>
      <c r="H31" s="23">
        <f t="shared" si="5"/>
        <v>294561.605031158</v>
      </c>
    </row>
    <row r="32" spans="1:8" ht="15">
      <c r="A32" s="16"/>
      <c r="B32" s="21">
        <f t="shared" si="6"/>
        <v>17</v>
      </c>
      <c r="C32" s="22">
        <f t="shared" si="0"/>
        <v>42522</v>
      </c>
      <c r="D32" s="23">
        <f t="shared" si="1"/>
        <v>294561.605031158</v>
      </c>
      <c r="E32" s="23">
        <f t="shared" si="2"/>
        <v>1703.3670040410086</v>
      </c>
      <c r="F32" s="23">
        <f t="shared" si="3"/>
        <v>353.2929809815346</v>
      </c>
      <c r="G32" s="23">
        <f t="shared" si="4"/>
        <v>1350.074023059474</v>
      </c>
      <c r="H32" s="23">
        <f t="shared" si="5"/>
        <v>294208.31205017644</v>
      </c>
    </row>
    <row r="33" spans="1:8" ht="15">
      <c r="A33" s="16"/>
      <c r="B33" s="21">
        <f t="shared" si="6"/>
        <v>18</v>
      </c>
      <c r="C33" s="22">
        <f t="shared" si="0"/>
        <v>42552</v>
      </c>
      <c r="D33" s="23">
        <f t="shared" si="1"/>
        <v>294208.31205017644</v>
      </c>
      <c r="E33" s="23">
        <f t="shared" si="2"/>
        <v>1703.3670040410086</v>
      </c>
      <c r="F33" s="23">
        <f t="shared" si="3"/>
        <v>354.9122404776999</v>
      </c>
      <c r="G33" s="23">
        <f t="shared" si="4"/>
        <v>1348.4547635633087</v>
      </c>
      <c r="H33" s="23">
        <f t="shared" si="5"/>
        <v>293853.39980969875</v>
      </c>
    </row>
    <row r="34" spans="1:8" ht="15">
      <c r="A34" s="16"/>
      <c r="B34" s="21">
        <f t="shared" si="6"/>
        <v>19</v>
      </c>
      <c r="C34" s="22">
        <f t="shared" si="0"/>
        <v>42583</v>
      </c>
      <c r="D34" s="23">
        <f t="shared" si="1"/>
        <v>293853.39980969875</v>
      </c>
      <c r="E34" s="23">
        <f t="shared" si="2"/>
        <v>1703.3670040410086</v>
      </c>
      <c r="F34" s="23">
        <f t="shared" si="3"/>
        <v>356.53892157988946</v>
      </c>
      <c r="G34" s="23">
        <f t="shared" si="4"/>
        <v>1346.828082461119</v>
      </c>
      <c r="H34" s="23">
        <f t="shared" si="5"/>
        <v>293496.86088811886</v>
      </c>
    </row>
    <row r="35" spans="1:8" ht="15">
      <c r="A35" s="16"/>
      <c r="B35" s="21">
        <f t="shared" si="6"/>
        <v>20</v>
      </c>
      <c r="C35" s="22">
        <f t="shared" si="0"/>
        <v>42614</v>
      </c>
      <c r="D35" s="23">
        <f t="shared" si="1"/>
        <v>293496.86088811886</v>
      </c>
      <c r="E35" s="23">
        <f t="shared" si="2"/>
        <v>1703.3670040410086</v>
      </c>
      <c r="F35" s="23">
        <f t="shared" si="3"/>
        <v>358.1730583037973</v>
      </c>
      <c r="G35" s="23">
        <f t="shared" si="4"/>
        <v>1345.1939457372114</v>
      </c>
      <c r="H35" s="23">
        <f t="shared" si="5"/>
        <v>293138.687829815</v>
      </c>
    </row>
    <row r="36" spans="1:8" ht="15">
      <c r="A36" s="16"/>
      <c r="B36" s="21">
        <f t="shared" si="6"/>
        <v>21</v>
      </c>
      <c r="C36" s="22">
        <f t="shared" si="0"/>
        <v>42644</v>
      </c>
      <c r="D36" s="23">
        <f t="shared" si="1"/>
        <v>293138.687829815</v>
      </c>
      <c r="E36" s="23">
        <f t="shared" si="2"/>
        <v>1703.3670040410086</v>
      </c>
      <c r="F36" s="23">
        <f t="shared" si="3"/>
        <v>359.814684821023</v>
      </c>
      <c r="G36" s="23">
        <f t="shared" si="4"/>
        <v>1343.5523192199855</v>
      </c>
      <c r="H36" s="23">
        <f t="shared" si="5"/>
        <v>292778.873144994</v>
      </c>
    </row>
    <row r="37" spans="1:8" ht="15">
      <c r="A37" s="16"/>
      <c r="B37" s="21">
        <f t="shared" si="6"/>
        <v>22</v>
      </c>
      <c r="C37" s="22">
        <f t="shared" si="0"/>
        <v>42675</v>
      </c>
      <c r="D37" s="23">
        <f t="shared" si="1"/>
        <v>292778.873144994</v>
      </c>
      <c r="E37" s="23">
        <f t="shared" si="2"/>
        <v>1703.3670040410086</v>
      </c>
      <c r="F37" s="23">
        <f t="shared" si="3"/>
        <v>361.463835459786</v>
      </c>
      <c r="G37" s="23">
        <f t="shared" si="4"/>
        <v>1341.9031685812226</v>
      </c>
      <c r="H37" s="23">
        <f t="shared" si="5"/>
        <v>292417.40930953424</v>
      </c>
    </row>
    <row r="38" spans="1:8" ht="15">
      <c r="A38" s="16"/>
      <c r="B38" s="21">
        <f t="shared" si="6"/>
        <v>23</v>
      </c>
      <c r="C38" s="22">
        <f t="shared" si="0"/>
        <v>42705</v>
      </c>
      <c r="D38" s="23">
        <f t="shared" si="1"/>
        <v>292417.40930953424</v>
      </c>
      <c r="E38" s="23">
        <f t="shared" si="2"/>
        <v>1703.3670040410086</v>
      </c>
      <c r="F38" s="23">
        <f t="shared" si="3"/>
        <v>363.1205447056433</v>
      </c>
      <c r="G38" s="23">
        <f t="shared" si="4"/>
        <v>1340.2464593353652</v>
      </c>
      <c r="H38" s="23">
        <f t="shared" si="5"/>
        <v>292054.2887648286</v>
      </c>
    </row>
    <row r="39" spans="1:8" ht="15">
      <c r="A39" s="16"/>
      <c r="B39" s="21">
        <f t="shared" si="6"/>
        <v>24</v>
      </c>
      <c r="C39" s="22">
        <f t="shared" si="0"/>
        <v>42736</v>
      </c>
      <c r="D39" s="23">
        <f t="shared" si="1"/>
        <v>292054.2887648286</v>
      </c>
      <c r="E39" s="23">
        <f t="shared" si="2"/>
        <v>1703.3670040410086</v>
      </c>
      <c r="F39" s="23">
        <f t="shared" si="3"/>
        <v>364.7848472022109</v>
      </c>
      <c r="G39" s="23">
        <f t="shared" si="4"/>
        <v>1338.5821568387976</v>
      </c>
      <c r="H39" s="23">
        <f t="shared" si="5"/>
        <v>291689.5039176264</v>
      </c>
    </row>
    <row r="40" spans="1:8" ht="15">
      <c r="A40" s="16"/>
      <c r="B40" s="21">
        <f t="shared" si="6"/>
        <v>25</v>
      </c>
      <c r="C40" s="22">
        <f t="shared" si="0"/>
        <v>42767</v>
      </c>
      <c r="D40" s="23">
        <f t="shared" si="1"/>
        <v>291689.5039176264</v>
      </c>
      <c r="E40" s="23">
        <f t="shared" si="2"/>
        <v>1703.3670040410086</v>
      </c>
      <c r="F40" s="23">
        <f t="shared" si="3"/>
        <v>366.4567777518877</v>
      </c>
      <c r="G40" s="23">
        <f t="shared" si="4"/>
        <v>1336.9102262891208</v>
      </c>
      <c r="H40" s="23">
        <f t="shared" si="5"/>
        <v>291323.04713987454</v>
      </c>
    </row>
    <row r="41" spans="1:8" ht="15">
      <c r="A41" s="16"/>
      <c r="B41" s="21">
        <f t="shared" si="6"/>
        <v>26</v>
      </c>
      <c r="C41" s="22">
        <f t="shared" si="0"/>
        <v>42795</v>
      </c>
      <c r="D41" s="23">
        <f t="shared" si="1"/>
        <v>291323.04713987454</v>
      </c>
      <c r="E41" s="23">
        <f t="shared" si="2"/>
        <v>1703.3670040410086</v>
      </c>
      <c r="F41" s="23">
        <f t="shared" si="3"/>
        <v>368.13637131658385</v>
      </c>
      <c r="G41" s="23">
        <f t="shared" si="4"/>
        <v>1335.2306327244248</v>
      </c>
      <c r="H41" s="23">
        <f t="shared" si="5"/>
        <v>290954.9107685579</v>
      </c>
    </row>
    <row r="42" spans="1:8" ht="15">
      <c r="A42" s="16"/>
      <c r="B42" s="21">
        <f t="shared" si="6"/>
        <v>27</v>
      </c>
      <c r="C42" s="22">
        <f t="shared" si="0"/>
        <v>42826</v>
      </c>
      <c r="D42" s="23">
        <f t="shared" si="1"/>
        <v>290954.9107685579</v>
      </c>
      <c r="E42" s="23">
        <f t="shared" si="2"/>
        <v>1703.3670040410086</v>
      </c>
      <c r="F42" s="23">
        <f t="shared" si="3"/>
        <v>369.8236630184515</v>
      </c>
      <c r="G42" s="23">
        <f t="shared" si="4"/>
        <v>1333.5433410225571</v>
      </c>
      <c r="H42" s="23">
        <f t="shared" si="5"/>
        <v>290585.08710553945</v>
      </c>
    </row>
    <row r="43" spans="1:8" ht="15">
      <c r="A43" s="16"/>
      <c r="B43" s="21">
        <f t="shared" si="6"/>
        <v>28</v>
      </c>
      <c r="C43" s="22">
        <f t="shared" si="0"/>
        <v>42856</v>
      </c>
      <c r="D43" s="23">
        <f t="shared" si="1"/>
        <v>290585.08710553945</v>
      </c>
      <c r="E43" s="23">
        <f t="shared" si="2"/>
        <v>1703.3670040410086</v>
      </c>
      <c r="F43" s="23">
        <f t="shared" si="3"/>
        <v>371.5186881406194</v>
      </c>
      <c r="G43" s="23">
        <f t="shared" si="4"/>
        <v>1331.8483159003893</v>
      </c>
      <c r="H43" s="23">
        <f t="shared" si="5"/>
        <v>290213.56841739884</v>
      </c>
    </row>
    <row r="44" spans="1:8" ht="15">
      <c r="A44" s="16"/>
      <c r="B44" s="21">
        <f t="shared" si="6"/>
        <v>29</v>
      </c>
      <c r="C44" s="22">
        <f t="shared" si="0"/>
        <v>42887</v>
      </c>
      <c r="D44" s="23">
        <f t="shared" si="1"/>
        <v>290213.56841739884</v>
      </c>
      <c r="E44" s="23">
        <f t="shared" si="2"/>
        <v>1703.3670040410086</v>
      </c>
      <c r="F44" s="23">
        <f t="shared" si="3"/>
        <v>373.2214821279305</v>
      </c>
      <c r="G44" s="23">
        <f t="shared" si="4"/>
        <v>1330.145521913078</v>
      </c>
      <c r="H44" s="23">
        <f t="shared" si="5"/>
        <v>289840.34693527094</v>
      </c>
    </row>
    <row r="45" spans="1:8" ht="15">
      <c r="A45" s="16"/>
      <c r="B45" s="21">
        <f t="shared" si="6"/>
        <v>30</v>
      </c>
      <c r="C45" s="22">
        <f t="shared" si="0"/>
        <v>42917</v>
      </c>
      <c r="D45" s="23">
        <f t="shared" si="1"/>
        <v>289840.34693527094</v>
      </c>
      <c r="E45" s="23">
        <f t="shared" si="2"/>
        <v>1703.3670040410086</v>
      </c>
      <c r="F45" s="23">
        <f t="shared" si="3"/>
        <v>374.93208058768363</v>
      </c>
      <c r="G45" s="23">
        <f t="shared" si="4"/>
        <v>1328.4349234533252</v>
      </c>
      <c r="H45" s="23">
        <f t="shared" si="5"/>
        <v>289465.4148546833</v>
      </c>
    </row>
    <row r="46" spans="1:8" ht="15">
      <c r="A46" s="16"/>
      <c r="B46" s="21">
        <f t="shared" si="6"/>
        <v>31</v>
      </c>
      <c r="C46" s="22">
        <f t="shared" si="0"/>
        <v>42948</v>
      </c>
      <c r="D46" s="23">
        <f t="shared" si="1"/>
        <v>289465.4148546833</v>
      </c>
      <c r="E46" s="23">
        <f t="shared" si="2"/>
        <v>1703.3670040410086</v>
      </c>
      <c r="F46" s="23">
        <f t="shared" si="3"/>
        <v>376.65051929037713</v>
      </c>
      <c r="G46" s="23">
        <f t="shared" si="4"/>
        <v>1326.7164847506315</v>
      </c>
      <c r="H46" s="23">
        <f t="shared" si="5"/>
        <v>289088.76433539286</v>
      </c>
    </row>
    <row r="47" spans="1:8" ht="15">
      <c r="A47" s="16"/>
      <c r="B47" s="21">
        <f t="shared" si="6"/>
        <v>32</v>
      </c>
      <c r="C47" s="22">
        <f t="shared" si="0"/>
        <v>42979</v>
      </c>
      <c r="D47" s="23">
        <f t="shared" si="1"/>
        <v>289088.76433539286</v>
      </c>
      <c r="E47" s="23">
        <f t="shared" si="2"/>
        <v>1703.3670040410086</v>
      </c>
      <c r="F47" s="23">
        <f t="shared" si="3"/>
        <v>378.3768341704581</v>
      </c>
      <c r="G47" s="23">
        <f t="shared" si="4"/>
        <v>1324.9901698705505</v>
      </c>
      <c r="H47" s="23">
        <f t="shared" si="5"/>
        <v>288710.38750122243</v>
      </c>
    </row>
    <row r="48" spans="1:8" ht="15">
      <c r="A48" s="16"/>
      <c r="B48" s="21">
        <f t="shared" si="6"/>
        <v>33</v>
      </c>
      <c r="C48" s="22">
        <f t="shared" si="0"/>
        <v>43009</v>
      </c>
      <c r="D48" s="23">
        <f t="shared" si="1"/>
        <v>288710.38750122243</v>
      </c>
      <c r="E48" s="23">
        <f t="shared" si="2"/>
        <v>1703.3670040410086</v>
      </c>
      <c r="F48" s="23">
        <f t="shared" si="3"/>
        <v>380.11106132707266</v>
      </c>
      <c r="G48" s="23">
        <f t="shared" si="4"/>
        <v>1323.2559427139358</v>
      </c>
      <c r="H48" s="23">
        <f t="shared" si="5"/>
        <v>288330.2764398953</v>
      </c>
    </row>
    <row r="49" spans="1:8" ht="15">
      <c r="A49" s="16"/>
      <c r="B49" s="21">
        <f t="shared" si="6"/>
        <v>34</v>
      </c>
      <c r="C49" s="22">
        <f t="shared" si="0"/>
        <v>43040</v>
      </c>
      <c r="D49" s="23">
        <f t="shared" si="1"/>
        <v>288330.2764398953</v>
      </c>
      <c r="E49" s="23">
        <f t="shared" si="2"/>
        <v>1703.3670040410086</v>
      </c>
      <c r="F49" s="23">
        <f t="shared" si="3"/>
        <v>381.8532370248218</v>
      </c>
      <c r="G49" s="23">
        <f t="shared" si="4"/>
        <v>1321.5137670161866</v>
      </c>
      <c r="H49" s="23">
        <f t="shared" si="5"/>
        <v>287948.4232028705</v>
      </c>
    </row>
    <row r="50" spans="1:8" ht="15">
      <c r="A50" s="16"/>
      <c r="B50" s="21">
        <f t="shared" si="6"/>
        <v>35</v>
      </c>
      <c r="C50" s="22">
        <f t="shared" si="0"/>
        <v>43070</v>
      </c>
      <c r="D50" s="23">
        <f t="shared" si="1"/>
        <v>287948.4232028705</v>
      </c>
      <c r="E50" s="23">
        <f t="shared" si="2"/>
        <v>1703.3670040410086</v>
      </c>
      <c r="F50" s="23">
        <f t="shared" si="3"/>
        <v>383.60339769451883</v>
      </c>
      <c r="G50" s="23">
        <f t="shared" si="4"/>
        <v>1319.7636063464897</v>
      </c>
      <c r="H50" s="23">
        <f t="shared" si="5"/>
        <v>287564.819805176</v>
      </c>
    </row>
    <row r="51" spans="1:8" ht="15">
      <c r="A51" s="16"/>
      <c r="B51" s="21">
        <f t="shared" si="6"/>
        <v>36</v>
      </c>
      <c r="C51" s="22">
        <f t="shared" si="0"/>
        <v>43101</v>
      </c>
      <c r="D51" s="23">
        <f t="shared" si="1"/>
        <v>287564.819805176</v>
      </c>
      <c r="E51" s="23">
        <f t="shared" si="2"/>
        <v>1703.3670040410086</v>
      </c>
      <c r="F51" s="23">
        <f t="shared" si="3"/>
        <v>385.36157993395204</v>
      </c>
      <c r="G51" s="23">
        <f t="shared" si="4"/>
        <v>1318.0054241070566</v>
      </c>
      <c r="H51" s="23">
        <f t="shared" si="5"/>
        <v>287179.458225242</v>
      </c>
    </row>
    <row r="52" spans="1:8" ht="15">
      <c r="A52" s="16"/>
      <c r="B52" s="21">
        <f t="shared" si="6"/>
        <v>37</v>
      </c>
      <c r="C52" s="22">
        <f t="shared" si="0"/>
        <v>43132</v>
      </c>
      <c r="D52" s="23">
        <f t="shared" si="1"/>
        <v>287179.458225242</v>
      </c>
      <c r="E52" s="23">
        <f t="shared" si="2"/>
        <v>1703.3670040410086</v>
      </c>
      <c r="F52" s="23">
        <f t="shared" si="3"/>
        <v>387.1278205086493</v>
      </c>
      <c r="G52" s="23">
        <f t="shared" si="4"/>
        <v>1316.2391835323594</v>
      </c>
      <c r="H52" s="23">
        <f t="shared" si="5"/>
        <v>286792.3304047333</v>
      </c>
    </row>
    <row r="53" spans="1:8" ht="15">
      <c r="A53" s="16"/>
      <c r="B53" s="21">
        <f t="shared" si="6"/>
        <v>38</v>
      </c>
      <c r="C53" s="22">
        <f t="shared" si="0"/>
        <v>43160</v>
      </c>
      <c r="D53" s="23">
        <f t="shared" si="1"/>
        <v>286792.3304047333</v>
      </c>
      <c r="E53" s="23">
        <f t="shared" si="2"/>
        <v>1703.3670040410086</v>
      </c>
      <c r="F53" s="23">
        <f t="shared" si="3"/>
        <v>388.9021563526473</v>
      </c>
      <c r="G53" s="23">
        <f t="shared" si="4"/>
        <v>1314.4648476883613</v>
      </c>
      <c r="H53" s="23">
        <f t="shared" si="5"/>
        <v>286403.42824838066</v>
      </c>
    </row>
    <row r="54" spans="1:8" ht="15">
      <c r="A54" s="16"/>
      <c r="B54" s="21">
        <f t="shared" si="6"/>
        <v>39</v>
      </c>
      <c r="C54" s="22">
        <f t="shared" si="0"/>
        <v>43191</v>
      </c>
      <c r="D54" s="23">
        <f t="shared" si="1"/>
        <v>286403.42824838066</v>
      </c>
      <c r="E54" s="23">
        <f t="shared" si="2"/>
        <v>1703.3670040410086</v>
      </c>
      <c r="F54" s="23">
        <f t="shared" si="3"/>
        <v>390.6846245692636</v>
      </c>
      <c r="G54" s="23">
        <f t="shared" si="4"/>
        <v>1312.682379471745</v>
      </c>
      <c r="H54" s="23">
        <f t="shared" si="5"/>
        <v>286012.74362381146</v>
      </c>
    </row>
    <row r="55" spans="1:8" ht="15">
      <c r="A55" s="16"/>
      <c r="B55" s="21">
        <f t="shared" si="6"/>
        <v>40</v>
      </c>
      <c r="C55" s="22">
        <f t="shared" si="0"/>
        <v>43221</v>
      </c>
      <c r="D55" s="23">
        <f t="shared" si="1"/>
        <v>286012.74362381146</v>
      </c>
      <c r="E55" s="23">
        <f t="shared" si="2"/>
        <v>1703.3670040410086</v>
      </c>
      <c r="F55" s="23">
        <f t="shared" si="3"/>
        <v>392.4752624318728</v>
      </c>
      <c r="G55" s="23">
        <f t="shared" si="4"/>
        <v>1310.8917416091358</v>
      </c>
      <c r="H55" s="23">
        <f t="shared" si="5"/>
        <v>285620.2683613796</v>
      </c>
    </row>
    <row r="56" spans="1:8" ht="15">
      <c r="A56" s="16"/>
      <c r="B56" s="21">
        <f t="shared" si="6"/>
        <v>41</v>
      </c>
      <c r="C56" s="22">
        <f t="shared" si="0"/>
        <v>43252</v>
      </c>
      <c r="D56" s="23">
        <f t="shared" si="1"/>
        <v>285620.2683613796</v>
      </c>
      <c r="E56" s="23">
        <f t="shared" si="2"/>
        <v>1703.3670040410086</v>
      </c>
      <c r="F56" s="23">
        <f t="shared" si="3"/>
        <v>394.2741073846854</v>
      </c>
      <c r="G56" s="23">
        <f t="shared" si="4"/>
        <v>1309.092896656323</v>
      </c>
      <c r="H56" s="23">
        <f t="shared" si="5"/>
        <v>285225.9942539949</v>
      </c>
    </row>
    <row r="57" spans="1:8" ht="15">
      <c r="A57" s="16"/>
      <c r="B57" s="21">
        <f t="shared" si="6"/>
        <v>42</v>
      </c>
      <c r="C57" s="22">
        <f t="shared" si="0"/>
        <v>43282</v>
      </c>
      <c r="D57" s="23">
        <f t="shared" si="1"/>
        <v>285225.9942539949</v>
      </c>
      <c r="E57" s="23">
        <f t="shared" si="2"/>
        <v>1703.3670040410086</v>
      </c>
      <c r="F57" s="23">
        <f t="shared" si="3"/>
        <v>396.081197043532</v>
      </c>
      <c r="G57" s="23">
        <f t="shared" si="4"/>
        <v>1307.2858069974766</v>
      </c>
      <c r="H57" s="23">
        <f t="shared" si="5"/>
        <v>284829.91305695137</v>
      </c>
    </row>
    <row r="58" spans="1:8" ht="15">
      <c r="A58" s="16"/>
      <c r="B58" s="21">
        <f t="shared" si="6"/>
        <v>43</v>
      </c>
      <c r="C58" s="22">
        <f t="shared" si="0"/>
        <v>43313</v>
      </c>
      <c r="D58" s="23">
        <f t="shared" si="1"/>
        <v>284829.91305695137</v>
      </c>
      <c r="E58" s="23">
        <f t="shared" si="2"/>
        <v>1703.3670040410086</v>
      </c>
      <c r="F58" s="23">
        <f t="shared" si="3"/>
        <v>397.89656919664816</v>
      </c>
      <c r="G58" s="23">
        <f t="shared" si="4"/>
        <v>1305.4704348443604</v>
      </c>
      <c r="H58" s="23">
        <f t="shared" si="5"/>
        <v>284432.0164877547</v>
      </c>
    </row>
    <row r="59" spans="1:8" ht="15">
      <c r="A59" s="16"/>
      <c r="B59" s="21">
        <f t="shared" si="6"/>
        <v>44</v>
      </c>
      <c r="C59" s="22">
        <f t="shared" si="0"/>
        <v>43344</v>
      </c>
      <c r="D59" s="23">
        <f t="shared" si="1"/>
        <v>284432.0164877547</v>
      </c>
      <c r="E59" s="23">
        <f t="shared" si="2"/>
        <v>1703.3670040410086</v>
      </c>
      <c r="F59" s="23">
        <f t="shared" si="3"/>
        <v>399.7202618054662</v>
      </c>
      <c r="G59" s="23">
        <f t="shared" si="4"/>
        <v>1303.6467422355424</v>
      </c>
      <c r="H59" s="23">
        <f t="shared" si="5"/>
        <v>284032.29622594925</v>
      </c>
    </row>
    <row r="60" spans="1:8" ht="15">
      <c r="A60" s="16"/>
      <c r="B60" s="21">
        <f t="shared" si="6"/>
        <v>45</v>
      </c>
      <c r="C60" s="22">
        <f t="shared" si="0"/>
        <v>43374</v>
      </c>
      <c r="D60" s="23">
        <f t="shared" si="1"/>
        <v>284032.29622594925</v>
      </c>
      <c r="E60" s="23">
        <f t="shared" si="2"/>
        <v>1703.3670040410086</v>
      </c>
      <c r="F60" s="23">
        <f t="shared" si="3"/>
        <v>401.55231300540794</v>
      </c>
      <c r="G60" s="23">
        <f t="shared" si="4"/>
        <v>1301.8146910356006</v>
      </c>
      <c r="H60" s="23">
        <f t="shared" si="5"/>
        <v>283630.7439129439</v>
      </c>
    </row>
    <row r="61" spans="1:8" ht="15">
      <c r="A61" s="16"/>
      <c r="B61" s="21">
        <f t="shared" si="6"/>
        <v>46</v>
      </c>
      <c r="C61" s="22">
        <f t="shared" si="0"/>
        <v>43405</v>
      </c>
      <c r="D61" s="23">
        <f t="shared" si="1"/>
        <v>283630.7439129439</v>
      </c>
      <c r="E61" s="23">
        <f t="shared" si="2"/>
        <v>1703.3670040410086</v>
      </c>
      <c r="F61" s="23">
        <f t="shared" si="3"/>
        <v>403.39276110668266</v>
      </c>
      <c r="G61" s="23">
        <f t="shared" si="4"/>
        <v>1299.9742429343262</v>
      </c>
      <c r="H61" s="23">
        <f t="shared" si="5"/>
        <v>283227.35115183715</v>
      </c>
    </row>
    <row r="62" spans="1:8" ht="15">
      <c r="A62" s="16"/>
      <c r="B62" s="21">
        <f t="shared" si="6"/>
        <v>47</v>
      </c>
      <c r="C62" s="22">
        <f t="shared" si="0"/>
        <v>43435</v>
      </c>
      <c r="D62" s="23">
        <f t="shared" si="1"/>
        <v>283227.35115183715</v>
      </c>
      <c r="E62" s="23">
        <f t="shared" si="2"/>
        <v>1703.3670040410086</v>
      </c>
      <c r="F62" s="23">
        <f t="shared" si="3"/>
        <v>405.2416445950883</v>
      </c>
      <c r="G62" s="23">
        <f t="shared" si="4"/>
        <v>1298.1253594459204</v>
      </c>
      <c r="H62" s="23">
        <f t="shared" si="5"/>
        <v>282822.1095072421</v>
      </c>
    </row>
    <row r="63" spans="1:8" ht="15">
      <c r="A63" s="16"/>
      <c r="B63" s="21">
        <f t="shared" si="6"/>
        <v>48</v>
      </c>
      <c r="C63" s="22">
        <f t="shared" si="0"/>
        <v>43466</v>
      </c>
      <c r="D63" s="23">
        <f t="shared" si="1"/>
        <v>282822.1095072421</v>
      </c>
      <c r="E63" s="23">
        <f t="shared" si="2"/>
        <v>1703.3670040410086</v>
      </c>
      <c r="F63" s="23">
        <f t="shared" si="3"/>
        <v>407.09900213281577</v>
      </c>
      <c r="G63" s="23">
        <f t="shared" si="4"/>
        <v>1296.268001908193</v>
      </c>
      <c r="H63" s="23">
        <f t="shared" si="5"/>
        <v>282415.0105051092</v>
      </c>
    </row>
    <row r="64" spans="1:8" ht="15">
      <c r="A64" s="16"/>
      <c r="B64" s="21">
        <f t="shared" si="6"/>
        <v>49</v>
      </c>
      <c r="C64" s="22">
        <f t="shared" si="0"/>
        <v>43497</v>
      </c>
      <c r="D64" s="23">
        <f t="shared" si="1"/>
        <v>282415.0105051092</v>
      </c>
      <c r="E64" s="23">
        <f t="shared" si="2"/>
        <v>1703.3670040410086</v>
      </c>
      <c r="F64" s="23">
        <f t="shared" si="3"/>
        <v>408.9648725592579</v>
      </c>
      <c r="G64" s="23">
        <f t="shared" si="4"/>
        <v>1294.4021314817508</v>
      </c>
      <c r="H64" s="23">
        <f t="shared" si="5"/>
        <v>282006.04563255</v>
      </c>
    </row>
    <row r="65" spans="1:8" ht="15">
      <c r="A65" s="16"/>
      <c r="B65" s="21">
        <f t="shared" si="6"/>
        <v>50</v>
      </c>
      <c r="C65" s="22">
        <f t="shared" si="0"/>
        <v>43525</v>
      </c>
      <c r="D65" s="23">
        <f t="shared" si="1"/>
        <v>282006.04563255</v>
      </c>
      <c r="E65" s="23">
        <f t="shared" si="2"/>
        <v>1703.3670040410086</v>
      </c>
      <c r="F65" s="23">
        <f t="shared" si="3"/>
        <v>410.8392948918211</v>
      </c>
      <c r="G65" s="23">
        <f t="shared" si="4"/>
        <v>1292.5277091491873</v>
      </c>
      <c r="H65" s="23">
        <f t="shared" si="5"/>
        <v>281595.2063376581</v>
      </c>
    </row>
    <row r="66" spans="1:8" ht="15">
      <c r="A66" s="16"/>
      <c r="B66" s="21">
        <f t="shared" si="6"/>
        <v>51</v>
      </c>
      <c r="C66" s="22">
        <f t="shared" si="0"/>
        <v>43556</v>
      </c>
      <c r="D66" s="23">
        <f t="shared" si="1"/>
        <v>281595.2063376581</v>
      </c>
      <c r="E66" s="23">
        <f t="shared" si="2"/>
        <v>1703.3670040410086</v>
      </c>
      <c r="F66" s="23">
        <f t="shared" si="3"/>
        <v>412.722308326742</v>
      </c>
      <c r="G66" s="23">
        <f t="shared" si="4"/>
        <v>1290.6446957142666</v>
      </c>
      <c r="H66" s="23">
        <f t="shared" si="5"/>
        <v>281182.4840293315</v>
      </c>
    </row>
    <row r="67" spans="1:8" ht="15">
      <c r="A67" s="16"/>
      <c r="B67" s="21">
        <f t="shared" si="6"/>
        <v>52</v>
      </c>
      <c r="C67" s="22">
        <f t="shared" si="0"/>
        <v>43586</v>
      </c>
      <c r="D67" s="23">
        <f t="shared" si="1"/>
        <v>281182.4840293315</v>
      </c>
      <c r="E67" s="23">
        <f t="shared" si="2"/>
        <v>1703.3670040410086</v>
      </c>
      <c r="F67" s="23">
        <f t="shared" si="3"/>
        <v>414.61395223990615</v>
      </c>
      <c r="G67" s="23">
        <f t="shared" si="4"/>
        <v>1288.7530518011024</v>
      </c>
      <c r="H67" s="23">
        <f t="shared" si="5"/>
        <v>280767.8700770915</v>
      </c>
    </row>
    <row r="68" spans="1:8" ht="15">
      <c r="A68" s="16"/>
      <c r="B68" s="21">
        <f t="shared" si="6"/>
        <v>53</v>
      </c>
      <c r="C68" s="22">
        <f t="shared" si="0"/>
        <v>43617</v>
      </c>
      <c r="D68" s="23">
        <f t="shared" si="1"/>
        <v>280767.8700770915</v>
      </c>
      <c r="E68" s="23">
        <f t="shared" si="2"/>
        <v>1703.3670040410086</v>
      </c>
      <c r="F68" s="23">
        <f t="shared" si="3"/>
        <v>416.51426618767243</v>
      </c>
      <c r="G68" s="23">
        <f t="shared" si="4"/>
        <v>1286.852737853336</v>
      </c>
      <c r="H68" s="23">
        <f t="shared" si="5"/>
        <v>280351.3558109038</v>
      </c>
    </row>
    <row r="69" spans="1:8" ht="15">
      <c r="A69" s="16"/>
      <c r="B69" s="21">
        <f t="shared" si="6"/>
        <v>54</v>
      </c>
      <c r="C69" s="22">
        <f t="shared" si="0"/>
        <v>43647</v>
      </c>
      <c r="D69" s="23">
        <f t="shared" si="1"/>
        <v>280351.3558109038</v>
      </c>
      <c r="E69" s="23">
        <f t="shared" si="2"/>
        <v>1703.3670040410086</v>
      </c>
      <c r="F69" s="23">
        <f t="shared" si="3"/>
        <v>418.42328990769926</v>
      </c>
      <c r="G69" s="23">
        <f t="shared" si="4"/>
        <v>1284.9437141333092</v>
      </c>
      <c r="H69" s="23">
        <f t="shared" si="5"/>
        <v>279932.93252099614</v>
      </c>
    </row>
    <row r="70" spans="1:8" ht="15">
      <c r="A70" s="16"/>
      <c r="B70" s="21">
        <f t="shared" si="6"/>
        <v>55</v>
      </c>
      <c r="C70" s="22">
        <f t="shared" si="0"/>
        <v>43678</v>
      </c>
      <c r="D70" s="23">
        <f t="shared" si="1"/>
        <v>279932.93252099614</v>
      </c>
      <c r="E70" s="23">
        <f t="shared" si="2"/>
        <v>1703.3670040410086</v>
      </c>
      <c r="F70" s="23">
        <f t="shared" si="3"/>
        <v>420.3410633197762</v>
      </c>
      <c r="G70" s="23">
        <f t="shared" si="4"/>
        <v>1283.0259407212322</v>
      </c>
      <c r="H70" s="23">
        <f t="shared" si="5"/>
        <v>279512.5914576764</v>
      </c>
    </row>
    <row r="71" spans="1:8" ht="15">
      <c r="A71" s="16"/>
      <c r="B71" s="21">
        <f t="shared" si="6"/>
        <v>56</v>
      </c>
      <c r="C71" s="22">
        <f t="shared" si="0"/>
        <v>43709</v>
      </c>
      <c r="D71" s="23">
        <f t="shared" si="1"/>
        <v>279512.5914576764</v>
      </c>
      <c r="E71" s="23">
        <f t="shared" si="2"/>
        <v>1703.3670040410086</v>
      </c>
      <c r="F71" s="23">
        <f t="shared" si="3"/>
        <v>422.26762652665843</v>
      </c>
      <c r="G71" s="23">
        <f t="shared" si="4"/>
        <v>1281.09937751435</v>
      </c>
      <c r="H71" s="23">
        <f t="shared" si="5"/>
        <v>279090.3238311497</v>
      </c>
    </row>
    <row r="72" spans="1:8" ht="15">
      <c r="A72" s="16"/>
      <c r="B72" s="21">
        <f t="shared" si="6"/>
        <v>57</v>
      </c>
      <c r="C72" s="22">
        <f t="shared" si="0"/>
        <v>43739</v>
      </c>
      <c r="D72" s="23">
        <f t="shared" si="1"/>
        <v>279090.3238311497</v>
      </c>
      <c r="E72" s="23">
        <f t="shared" si="2"/>
        <v>1703.3670040410086</v>
      </c>
      <c r="F72" s="23">
        <f t="shared" si="3"/>
        <v>424.20301981490576</v>
      </c>
      <c r="G72" s="23">
        <f t="shared" si="4"/>
        <v>1279.163984226103</v>
      </c>
      <c r="H72" s="23">
        <f t="shared" si="5"/>
        <v>278666.1208113348</v>
      </c>
    </row>
    <row r="73" spans="1:8" ht="15">
      <c r="A73" s="16"/>
      <c r="B73" s="21">
        <f t="shared" si="6"/>
        <v>58</v>
      </c>
      <c r="C73" s="22">
        <f t="shared" si="0"/>
        <v>43770</v>
      </c>
      <c r="D73" s="23">
        <f t="shared" si="1"/>
        <v>278666.1208113348</v>
      </c>
      <c r="E73" s="23">
        <f t="shared" si="2"/>
        <v>1703.3670040410086</v>
      </c>
      <c r="F73" s="23">
        <f t="shared" si="3"/>
        <v>426.147283655724</v>
      </c>
      <c r="G73" s="23">
        <f t="shared" si="4"/>
        <v>1277.2197203852845</v>
      </c>
      <c r="H73" s="23">
        <f t="shared" si="5"/>
        <v>278239.97352767905</v>
      </c>
    </row>
    <row r="74" spans="1:8" ht="15">
      <c r="A74" s="16"/>
      <c r="B74" s="21">
        <f t="shared" si="6"/>
        <v>59</v>
      </c>
      <c r="C74" s="22">
        <f t="shared" si="0"/>
        <v>43800</v>
      </c>
      <c r="D74" s="23">
        <f t="shared" si="1"/>
        <v>278239.97352767905</v>
      </c>
      <c r="E74" s="23">
        <f t="shared" si="2"/>
        <v>1703.3670040410086</v>
      </c>
      <c r="F74" s="23">
        <f t="shared" si="3"/>
        <v>428.10045870581274</v>
      </c>
      <c r="G74" s="23">
        <f t="shared" si="4"/>
        <v>1275.2665453351956</v>
      </c>
      <c r="H74" s="23">
        <f t="shared" si="5"/>
        <v>277811.8730689733</v>
      </c>
    </row>
    <row r="75" spans="1:8" ht="15">
      <c r="A75" s="16"/>
      <c r="B75" s="21">
        <f t="shared" si="6"/>
        <v>60</v>
      </c>
      <c r="C75" s="22">
        <f t="shared" si="0"/>
        <v>43831</v>
      </c>
      <c r="D75" s="23">
        <f t="shared" si="1"/>
        <v>277811.8730689733</v>
      </c>
      <c r="E75" s="23">
        <f t="shared" si="2"/>
        <v>1703.3670040410086</v>
      </c>
      <c r="F75" s="23">
        <f t="shared" si="3"/>
        <v>430.0625858082144</v>
      </c>
      <c r="G75" s="23">
        <f t="shared" si="4"/>
        <v>1273.3044182327944</v>
      </c>
      <c r="H75" s="23">
        <f t="shared" si="5"/>
        <v>277381.810483165</v>
      </c>
    </row>
    <row r="76" spans="1:8" ht="15">
      <c r="A76" s="16"/>
      <c r="B76" s="24">
        <f t="shared" si="6"/>
        <v>61</v>
      </c>
      <c r="C76" s="22">
        <f t="shared" si="0"/>
        <v>43862</v>
      </c>
      <c r="D76" s="23">
        <f t="shared" si="1"/>
        <v>277381.810483165</v>
      </c>
      <c r="E76" s="23">
        <f t="shared" si="2"/>
        <v>1703.3670040410086</v>
      </c>
      <c r="F76" s="23">
        <f t="shared" si="3"/>
        <v>432.0337059931687</v>
      </c>
      <c r="G76" s="23">
        <f t="shared" si="4"/>
        <v>1271.3332980478397</v>
      </c>
      <c r="H76" s="25">
        <f t="shared" si="5"/>
        <v>276949.7767771719</v>
      </c>
    </row>
    <row r="77" spans="1:8" ht="15">
      <c r="A77" s="16"/>
      <c r="B77" s="24">
        <f t="shared" si="6"/>
        <v>62</v>
      </c>
      <c r="C77" s="22">
        <f t="shared" si="0"/>
        <v>43891</v>
      </c>
      <c r="D77" s="23">
        <f t="shared" si="1"/>
        <v>276949.7767771719</v>
      </c>
      <c r="E77" s="23">
        <f t="shared" si="2"/>
        <v>1703.3670040410086</v>
      </c>
      <c r="F77" s="23">
        <f t="shared" si="3"/>
        <v>434.0138604789707</v>
      </c>
      <c r="G77" s="23">
        <f t="shared" si="4"/>
        <v>1269.353143562038</v>
      </c>
      <c r="H77" s="25">
        <f t="shared" si="5"/>
        <v>276515.7629166929</v>
      </c>
    </row>
    <row r="78" spans="1:8" ht="15">
      <c r="A78" s="16"/>
      <c r="B78" s="24">
        <f t="shared" si="6"/>
        <v>63</v>
      </c>
      <c r="C78" s="22">
        <f t="shared" si="0"/>
        <v>43922</v>
      </c>
      <c r="D78" s="23">
        <f t="shared" si="1"/>
        <v>276515.7629166929</v>
      </c>
      <c r="E78" s="23">
        <f t="shared" si="2"/>
        <v>1703.3670040410086</v>
      </c>
      <c r="F78" s="23">
        <f t="shared" si="3"/>
        <v>436.0030906728327</v>
      </c>
      <c r="G78" s="23">
        <f t="shared" si="4"/>
        <v>1267.3639133681759</v>
      </c>
      <c r="H78" s="25">
        <f t="shared" si="5"/>
        <v>276079.75982602005</v>
      </c>
    </row>
    <row r="79" spans="1:8" ht="15">
      <c r="A79" s="16"/>
      <c r="B79" s="24">
        <f t="shared" si="6"/>
        <v>64</v>
      </c>
      <c r="C79" s="22">
        <f t="shared" si="0"/>
        <v>43952</v>
      </c>
      <c r="D79" s="23">
        <f t="shared" si="1"/>
        <v>276079.75982602005</v>
      </c>
      <c r="E79" s="23">
        <f t="shared" si="2"/>
        <v>1703.3670040410086</v>
      </c>
      <c r="F79" s="23">
        <f t="shared" si="3"/>
        <v>438.00143817174984</v>
      </c>
      <c r="G79" s="23">
        <f t="shared" si="4"/>
        <v>1265.3655658692587</v>
      </c>
      <c r="H79" s="25">
        <f t="shared" si="5"/>
        <v>275641.75838784827</v>
      </c>
    </row>
    <row r="80" spans="1:8" ht="15">
      <c r="A80" s="16"/>
      <c r="B80" s="24">
        <f t="shared" si="6"/>
        <v>65</v>
      </c>
      <c r="C80" s="22">
        <f aca="true" t="shared" si="7" ref="C80:C143">IF(Loan_Not_Paid*Values_Entered,Payment_Date,"")</f>
        <v>43983</v>
      </c>
      <c r="D80" s="23">
        <f aca="true" t="shared" si="8" ref="D80:D143">IF(Loan_Not_Paid*Values_Entered,Beginning_Balance,"")</f>
        <v>275641.75838784827</v>
      </c>
      <c r="E80" s="23">
        <f aca="true" t="shared" si="9" ref="E80:E143">IF(Loan_Not_Paid*Values_Entered,Monthly_Payment,"")</f>
        <v>1703.3670040410086</v>
      </c>
      <c r="F80" s="23">
        <f aca="true" t="shared" si="10" ref="F80:F143">IF(Loan_Not_Paid*Values_Entered,Principal,"")</f>
        <v>440.0089447633703</v>
      </c>
      <c r="G80" s="23">
        <f aca="true" t="shared" si="11" ref="G80:G143">IF(Loan_Not_Paid*Values_Entered,Interest,"")</f>
        <v>1263.3580592776382</v>
      </c>
      <c r="H80" s="25">
        <f aca="true" t="shared" si="12" ref="H80:H143">IF(Loan_Not_Paid*Values_Entered,Ending_Balance,"")</f>
        <v>275201.74944308493</v>
      </c>
    </row>
    <row r="81" spans="1:8" ht="15">
      <c r="A81" s="16"/>
      <c r="B81" s="24">
        <f aca="true" t="shared" si="13" ref="B81:B144">IF(Loan_Not_Paid*Values_Entered,Payment_Number,"")</f>
        <v>66</v>
      </c>
      <c r="C81" s="22">
        <f t="shared" si="7"/>
        <v>44013</v>
      </c>
      <c r="D81" s="23">
        <f t="shared" si="8"/>
        <v>275201.74944308493</v>
      </c>
      <c r="E81" s="23">
        <f t="shared" si="9"/>
        <v>1703.3670040410086</v>
      </c>
      <c r="F81" s="23">
        <f t="shared" si="10"/>
        <v>442.0256524268691</v>
      </c>
      <c r="G81" s="23">
        <f t="shared" si="11"/>
        <v>1261.3413516141395</v>
      </c>
      <c r="H81" s="25">
        <f t="shared" si="12"/>
        <v>274759.72379065806</v>
      </c>
    </row>
    <row r="82" spans="1:8" ht="15">
      <c r="A82" s="16"/>
      <c r="B82" s="24">
        <f t="shared" si="13"/>
        <v>67</v>
      </c>
      <c r="C82" s="22">
        <f t="shared" si="7"/>
        <v>44044</v>
      </c>
      <c r="D82" s="23">
        <f t="shared" si="8"/>
        <v>274759.72379065806</v>
      </c>
      <c r="E82" s="23">
        <f t="shared" si="9"/>
        <v>1703.3670040410086</v>
      </c>
      <c r="F82" s="23">
        <f t="shared" si="10"/>
        <v>444.05160333382554</v>
      </c>
      <c r="G82" s="23">
        <f t="shared" si="11"/>
        <v>1259.315400707183</v>
      </c>
      <c r="H82" s="25">
        <f t="shared" si="12"/>
        <v>274315.67218732426</v>
      </c>
    </row>
    <row r="83" spans="1:8" ht="15">
      <c r="A83" s="16"/>
      <c r="B83" s="24">
        <f t="shared" si="13"/>
        <v>68</v>
      </c>
      <c r="C83" s="22">
        <f t="shared" si="7"/>
        <v>44075</v>
      </c>
      <c r="D83" s="23">
        <f t="shared" si="8"/>
        <v>274315.67218732426</v>
      </c>
      <c r="E83" s="23">
        <f t="shared" si="9"/>
        <v>1703.3670040410086</v>
      </c>
      <c r="F83" s="23">
        <f t="shared" si="10"/>
        <v>446.0868398491057</v>
      </c>
      <c r="G83" s="23">
        <f t="shared" si="11"/>
        <v>1257.280164191903</v>
      </c>
      <c r="H83" s="25">
        <f t="shared" si="12"/>
        <v>273869.58534747513</v>
      </c>
    </row>
    <row r="84" spans="1:8" ht="15">
      <c r="A84" s="16"/>
      <c r="B84" s="24">
        <f t="shared" si="13"/>
        <v>69</v>
      </c>
      <c r="C84" s="22">
        <f t="shared" si="7"/>
        <v>44105</v>
      </c>
      <c r="D84" s="23">
        <f t="shared" si="8"/>
        <v>273869.58534747513</v>
      </c>
      <c r="E84" s="23">
        <f t="shared" si="9"/>
        <v>1703.3670040410086</v>
      </c>
      <c r="F84" s="23">
        <f t="shared" si="10"/>
        <v>448.13140453174736</v>
      </c>
      <c r="G84" s="23">
        <f t="shared" si="11"/>
        <v>1255.2355995092614</v>
      </c>
      <c r="H84" s="25">
        <f t="shared" si="12"/>
        <v>273421.45394294336</v>
      </c>
    </row>
    <row r="85" spans="1:8" ht="15">
      <c r="A85" s="16"/>
      <c r="B85" s="24">
        <f t="shared" si="13"/>
        <v>70</v>
      </c>
      <c r="C85" s="22">
        <f t="shared" si="7"/>
        <v>44136</v>
      </c>
      <c r="D85" s="23">
        <f t="shared" si="8"/>
        <v>273421.45394294336</v>
      </c>
      <c r="E85" s="23">
        <f t="shared" si="9"/>
        <v>1703.3670040410086</v>
      </c>
      <c r="F85" s="23">
        <f t="shared" si="10"/>
        <v>450.1853401358512</v>
      </c>
      <c r="G85" s="23">
        <f t="shared" si="11"/>
        <v>1253.1816639051574</v>
      </c>
      <c r="H85" s="25">
        <f t="shared" si="12"/>
        <v>272971.26860280754</v>
      </c>
    </row>
    <row r="86" spans="1:8" ht="15">
      <c r="A86" s="16"/>
      <c r="B86" s="24">
        <f t="shared" si="13"/>
        <v>71</v>
      </c>
      <c r="C86" s="22">
        <f t="shared" si="7"/>
        <v>44166</v>
      </c>
      <c r="D86" s="23">
        <f t="shared" si="8"/>
        <v>272971.26860280754</v>
      </c>
      <c r="E86" s="23">
        <f t="shared" si="9"/>
        <v>1703.3670040410086</v>
      </c>
      <c r="F86" s="23">
        <f t="shared" si="10"/>
        <v>452.2486896114739</v>
      </c>
      <c r="G86" s="23">
        <f t="shared" si="11"/>
        <v>1251.1183144295348</v>
      </c>
      <c r="H86" s="25">
        <f t="shared" si="12"/>
        <v>272519.01991319604</v>
      </c>
    </row>
    <row r="87" spans="1:8" ht="15">
      <c r="A87" s="16"/>
      <c r="B87" s="24">
        <f t="shared" si="13"/>
        <v>72</v>
      </c>
      <c r="C87" s="22">
        <f t="shared" si="7"/>
        <v>44197</v>
      </c>
      <c r="D87" s="23">
        <f t="shared" si="8"/>
        <v>272519.01991319604</v>
      </c>
      <c r="E87" s="23">
        <f t="shared" si="9"/>
        <v>1703.3670040410086</v>
      </c>
      <c r="F87" s="23">
        <f t="shared" si="10"/>
        <v>454.32149610552653</v>
      </c>
      <c r="G87" s="23">
        <f t="shared" si="11"/>
        <v>1249.0455079354822</v>
      </c>
      <c r="H87" s="25">
        <f t="shared" si="12"/>
        <v>272064.6984170906</v>
      </c>
    </row>
    <row r="88" spans="1:8" ht="15">
      <c r="A88" s="16"/>
      <c r="B88" s="24">
        <f t="shared" si="13"/>
        <v>73</v>
      </c>
      <c r="C88" s="22">
        <f t="shared" si="7"/>
        <v>44228</v>
      </c>
      <c r="D88" s="23">
        <f t="shared" si="8"/>
        <v>272064.6984170906</v>
      </c>
      <c r="E88" s="23">
        <f t="shared" si="9"/>
        <v>1703.3670040410086</v>
      </c>
      <c r="F88" s="23">
        <f t="shared" si="10"/>
        <v>456.40380296267676</v>
      </c>
      <c r="G88" s="23">
        <f t="shared" si="11"/>
        <v>1246.9632010783318</v>
      </c>
      <c r="H88" s="25">
        <f t="shared" si="12"/>
        <v>271608.29461412784</v>
      </c>
    </row>
    <row r="89" spans="1:8" ht="15">
      <c r="A89" s="16"/>
      <c r="B89" s="24">
        <f t="shared" si="13"/>
        <v>74</v>
      </c>
      <c r="C89" s="22">
        <f t="shared" si="7"/>
        <v>44256</v>
      </c>
      <c r="D89" s="23">
        <f t="shared" si="8"/>
        <v>271608.29461412784</v>
      </c>
      <c r="E89" s="23">
        <f t="shared" si="9"/>
        <v>1703.3670040410086</v>
      </c>
      <c r="F89" s="23">
        <f t="shared" si="10"/>
        <v>458.49565372625574</v>
      </c>
      <c r="G89" s="23">
        <f t="shared" si="11"/>
        <v>1244.8713503147528</v>
      </c>
      <c r="H89" s="25">
        <f t="shared" si="12"/>
        <v>271149.7989604016</v>
      </c>
    </row>
    <row r="90" spans="1:8" ht="15">
      <c r="A90" s="16"/>
      <c r="B90" s="24">
        <f t="shared" si="13"/>
        <v>75</v>
      </c>
      <c r="C90" s="22">
        <f t="shared" si="7"/>
        <v>44287</v>
      </c>
      <c r="D90" s="23">
        <f t="shared" si="8"/>
        <v>271149.7989604016</v>
      </c>
      <c r="E90" s="23">
        <f t="shared" si="9"/>
        <v>1703.3670040410086</v>
      </c>
      <c r="F90" s="23">
        <f t="shared" si="10"/>
        <v>460.59709213916767</v>
      </c>
      <c r="G90" s="23">
        <f t="shared" si="11"/>
        <v>1242.769911901841</v>
      </c>
      <c r="H90" s="25">
        <f t="shared" si="12"/>
        <v>270689.2018682624</v>
      </c>
    </row>
    <row r="91" spans="1:8" ht="15">
      <c r="A91" s="16"/>
      <c r="B91" s="24">
        <f t="shared" si="13"/>
        <v>76</v>
      </c>
      <c r="C91" s="22">
        <f t="shared" si="7"/>
        <v>44317</v>
      </c>
      <c r="D91" s="23">
        <f t="shared" si="8"/>
        <v>270689.2018682624</v>
      </c>
      <c r="E91" s="23">
        <f t="shared" si="9"/>
        <v>1703.3670040410086</v>
      </c>
      <c r="F91" s="23">
        <f t="shared" si="10"/>
        <v>462.70816214480556</v>
      </c>
      <c r="G91" s="23">
        <f t="shared" si="11"/>
        <v>1240.658841896203</v>
      </c>
      <c r="H91" s="25">
        <f t="shared" si="12"/>
        <v>270226.4937061176</v>
      </c>
    </row>
    <row r="92" spans="1:8" ht="15">
      <c r="A92" s="16"/>
      <c r="B92" s="24">
        <f t="shared" si="13"/>
        <v>77</v>
      </c>
      <c r="C92" s="22">
        <f t="shared" si="7"/>
        <v>44348</v>
      </c>
      <c r="D92" s="23">
        <f t="shared" si="8"/>
        <v>270226.4937061176</v>
      </c>
      <c r="E92" s="23">
        <f t="shared" si="9"/>
        <v>1703.3670040410086</v>
      </c>
      <c r="F92" s="23">
        <f t="shared" si="10"/>
        <v>464.82890788796925</v>
      </c>
      <c r="G92" s="23">
        <f t="shared" si="11"/>
        <v>1238.5380961530393</v>
      </c>
      <c r="H92" s="25">
        <f t="shared" si="12"/>
        <v>269761.6647982296</v>
      </c>
    </row>
    <row r="93" spans="1:8" ht="15">
      <c r="A93" s="16"/>
      <c r="B93" s="24">
        <f t="shared" si="13"/>
        <v>78</v>
      </c>
      <c r="C93" s="22">
        <f t="shared" si="7"/>
        <v>44378</v>
      </c>
      <c r="D93" s="23">
        <f t="shared" si="8"/>
        <v>269761.6647982296</v>
      </c>
      <c r="E93" s="23">
        <f t="shared" si="9"/>
        <v>1703.3670040410086</v>
      </c>
      <c r="F93" s="23">
        <f t="shared" si="10"/>
        <v>466.9593737157892</v>
      </c>
      <c r="G93" s="23">
        <f t="shared" si="11"/>
        <v>1236.407630325219</v>
      </c>
      <c r="H93" s="25">
        <f t="shared" si="12"/>
        <v>269294.70542451384</v>
      </c>
    </row>
    <row r="94" spans="1:8" ht="15">
      <c r="A94" s="16"/>
      <c r="B94" s="24">
        <f t="shared" si="13"/>
        <v>79</v>
      </c>
      <c r="C94" s="22">
        <f t="shared" si="7"/>
        <v>44409</v>
      </c>
      <c r="D94" s="23">
        <f t="shared" si="8"/>
        <v>269294.70542451384</v>
      </c>
      <c r="E94" s="23">
        <f t="shared" si="9"/>
        <v>1703.3670040410086</v>
      </c>
      <c r="F94" s="23">
        <f t="shared" si="10"/>
        <v>469.09960417865307</v>
      </c>
      <c r="G94" s="23">
        <f t="shared" si="11"/>
        <v>1234.2673998623557</v>
      </c>
      <c r="H94" s="25">
        <f t="shared" si="12"/>
        <v>268825.6058203352</v>
      </c>
    </row>
    <row r="95" spans="1:8" ht="15">
      <c r="A95" s="16"/>
      <c r="B95" s="24">
        <f t="shared" si="13"/>
        <v>80</v>
      </c>
      <c r="C95" s="22">
        <f t="shared" si="7"/>
        <v>44440</v>
      </c>
      <c r="D95" s="23">
        <f t="shared" si="8"/>
        <v>268825.6058203352</v>
      </c>
      <c r="E95" s="23">
        <f t="shared" si="9"/>
        <v>1703.3670040410086</v>
      </c>
      <c r="F95" s="23">
        <f t="shared" si="10"/>
        <v>471.2496440311387</v>
      </c>
      <c r="G95" s="23">
        <f t="shared" si="11"/>
        <v>1232.11736000987</v>
      </c>
      <c r="H95" s="25">
        <f t="shared" si="12"/>
        <v>268354.35617630405</v>
      </c>
    </row>
    <row r="96" spans="1:8" ht="15">
      <c r="A96" s="16"/>
      <c r="B96" s="24">
        <f t="shared" si="13"/>
        <v>81</v>
      </c>
      <c r="C96" s="22">
        <f t="shared" si="7"/>
        <v>44470</v>
      </c>
      <c r="D96" s="23">
        <f t="shared" si="8"/>
        <v>268354.35617630405</v>
      </c>
      <c r="E96" s="23">
        <f t="shared" si="9"/>
        <v>1703.3670040410086</v>
      </c>
      <c r="F96" s="23">
        <f t="shared" si="10"/>
        <v>473.40953823294797</v>
      </c>
      <c r="G96" s="23">
        <f t="shared" si="11"/>
        <v>1229.9574658080605</v>
      </c>
      <c r="H96" s="25">
        <f t="shared" si="12"/>
        <v>267880.9466380711</v>
      </c>
    </row>
    <row r="97" spans="1:8" ht="15">
      <c r="A97" s="16"/>
      <c r="B97" s="24">
        <f t="shared" si="13"/>
        <v>82</v>
      </c>
      <c r="C97" s="22">
        <f t="shared" si="7"/>
        <v>44501</v>
      </c>
      <c r="D97" s="23">
        <f t="shared" si="8"/>
        <v>267880.9466380711</v>
      </c>
      <c r="E97" s="23">
        <f t="shared" si="9"/>
        <v>1703.3670040410086</v>
      </c>
      <c r="F97" s="23">
        <f t="shared" si="10"/>
        <v>475.57933194984906</v>
      </c>
      <c r="G97" s="23">
        <f t="shared" si="11"/>
        <v>1227.7876720911595</v>
      </c>
      <c r="H97" s="25">
        <f t="shared" si="12"/>
        <v>267405.3673061213</v>
      </c>
    </row>
    <row r="98" spans="1:8" ht="15">
      <c r="A98" s="16"/>
      <c r="B98" s="24">
        <f t="shared" si="13"/>
        <v>83</v>
      </c>
      <c r="C98" s="22">
        <f t="shared" si="7"/>
        <v>44531</v>
      </c>
      <c r="D98" s="23">
        <f t="shared" si="8"/>
        <v>267405.3673061213</v>
      </c>
      <c r="E98" s="23">
        <f t="shared" si="9"/>
        <v>1703.3670040410086</v>
      </c>
      <c r="F98" s="23">
        <f t="shared" si="10"/>
        <v>477.7590705546192</v>
      </c>
      <c r="G98" s="23">
        <f t="shared" si="11"/>
        <v>1225.6079334863894</v>
      </c>
      <c r="H98" s="25">
        <f t="shared" si="12"/>
        <v>266927.60823556664</v>
      </c>
    </row>
    <row r="99" spans="1:8" ht="15">
      <c r="A99" s="16"/>
      <c r="B99" s="24">
        <f t="shared" si="13"/>
        <v>84</v>
      </c>
      <c r="C99" s="22">
        <f t="shared" si="7"/>
        <v>44562</v>
      </c>
      <c r="D99" s="23">
        <f t="shared" si="8"/>
        <v>266927.60823556664</v>
      </c>
      <c r="E99" s="23">
        <f t="shared" si="9"/>
        <v>1703.3670040410086</v>
      </c>
      <c r="F99" s="23">
        <f t="shared" si="10"/>
        <v>479.9487996279946</v>
      </c>
      <c r="G99" s="23">
        <f t="shared" si="11"/>
        <v>1223.418204413014</v>
      </c>
      <c r="H99" s="25">
        <f t="shared" si="12"/>
        <v>266447.6594359387</v>
      </c>
    </row>
    <row r="100" spans="1:8" ht="15">
      <c r="A100" s="16"/>
      <c r="B100" s="24">
        <f t="shared" si="13"/>
        <v>85</v>
      </c>
      <c r="C100" s="22">
        <f t="shared" si="7"/>
        <v>44593</v>
      </c>
      <c r="D100" s="23">
        <f t="shared" si="8"/>
        <v>266447.6594359387</v>
      </c>
      <c r="E100" s="23">
        <f t="shared" si="9"/>
        <v>1703.3670040410086</v>
      </c>
      <c r="F100" s="23">
        <f t="shared" si="10"/>
        <v>482.1485649596229</v>
      </c>
      <c r="G100" s="23">
        <f t="shared" si="11"/>
        <v>1221.2184390813857</v>
      </c>
      <c r="H100" s="25">
        <f t="shared" si="12"/>
        <v>265965.51087097905</v>
      </c>
    </row>
    <row r="101" spans="1:8" ht="15">
      <c r="A101" s="16"/>
      <c r="B101" s="24">
        <f t="shared" si="13"/>
        <v>86</v>
      </c>
      <c r="C101" s="22">
        <f t="shared" si="7"/>
        <v>44621</v>
      </c>
      <c r="D101" s="23">
        <f t="shared" si="8"/>
        <v>265965.51087097905</v>
      </c>
      <c r="E101" s="23">
        <f t="shared" si="9"/>
        <v>1703.3670040410086</v>
      </c>
      <c r="F101" s="23">
        <f t="shared" si="10"/>
        <v>484.3584125490211</v>
      </c>
      <c r="G101" s="23">
        <f t="shared" si="11"/>
        <v>1219.0085914919873</v>
      </c>
      <c r="H101" s="25">
        <f t="shared" si="12"/>
        <v>265481.15245843004</v>
      </c>
    </row>
    <row r="102" spans="1:8" ht="15">
      <c r="A102" s="16"/>
      <c r="B102" s="24">
        <f t="shared" si="13"/>
        <v>87</v>
      </c>
      <c r="C102" s="22">
        <f t="shared" si="7"/>
        <v>44652</v>
      </c>
      <c r="D102" s="23">
        <f t="shared" si="8"/>
        <v>265481.15245843004</v>
      </c>
      <c r="E102" s="23">
        <f t="shared" si="9"/>
        <v>1703.3670040410086</v>
      </c>
      <c r="F102" s="23">
        <f t="shared" si="10"/>
        <v>486.5783886065375</v>
      </c>
      <c r="G102" s="23">
        <f t="shared" si="11"/>
        <v>1216.788615434471</v>
      </c>
      <c r="H102" s="25">
        <f t="shared" si="12"/>
        <v>264994.5740698235</v>
      </c>
    </row>
    <row r="103" spans="1:8" ht="15">
      <c r="A103" s="16"/>
      <c r="B103" s="24">
        <f t="shared" si="13"/>
        <v>88</v>
      </c>
      <c r="C103" s="22">
        <f t="shared" si="7"/>
        <v>44682</v>
      </c>
      <c r="D103" s="23">
        <f t="shared" si="8"/>
        <v>264994.5740698235</v>
      </c>
      <c r="E103" s="23">
        <f t="shared" si="9"/>
        <v>1703.3670040410086</v>
      </c>
      <c r="F103" s="23">
        <f t="shared" si="10"/>
        <v>488.80853955431746</v>
      </c>
      <c r="G103" s="23">
        <f t="shared" si="11"/>
        <v>1214.5584644866913</v>
      </c>
      <c r="H103" s="25">
        <f t="shared" si="12"/>
        <v>264505.7655302691</v>
      </c>
    </row>
    <row r="104" spans="1:8" ht="15">
      <c r="A104" s="16"/>
      <c r="B104" s="24">
        <f t="shared" si="13"/>
        <v>89</v>
      </c>
      <c r="C104" s="22">
        <f t="shared" si="7"/>
        <v>44713</v>
      </c>
      <c r="D104" s="23">
        <f t="shared" si="8"/>
        <v>264505.7655302691</v>
      </c>
      <c r="E104" s="23">
        <f t="shared" si="9"/>
        <v>1703.3670040410086</v>
      </c>
      <c r="F104" s="23">
        <f t="shared" si="10"/>
        <v>491.0489120272748</v>
      </c>
      <c r="G104" s="23">
        <f t="shared" si="11"/>
        <v>1212.3180920137338</v>
      </c>
      <c r="H104" s="25">
        <f t="shared" si="12"/>
        <v>264014.7166182419</v>
      </c>
    </row>
    <row r="105" spans="1:8" ht="15">
      <c r="A105" s="16"/>
      <c r="B105" s="24">
        <f t="shared" si="13"/>
        <v>90</v>
      </c>
      <c r="C105" s="22">
        <f t="shared" si="7"/>
        <v>44743</v>
      </c>
      <c r="D105" s="23">
        <f t="shared" si="8"/>
        <v>264014.7166182419</v>
      </c>
      <c r="E105" s="23">
        <f t="shared" si="9"/>
        <v>1703.3670040410086</v>
      </c>
      <c r="F105" s="23">
        <f t="shared" si="10"/>
        <v>493.29955287406636</v>
      </c>
      <c r="G105" s="23">
        <f t="shared" si="11"/>
        <v>1210.0674511669422</v>
      </c>
      <c r="H105" s="25">
        <f t="shared" si="12"/>
        <v>263521.4170653678</v>
      </c>
    </row>
    <row r="106" spans="1:8" ht="15">
      <c r="A106" s="16"/>
      <c r="B106" s="24">
        <f t="shared" si="13"/>
        <v>91</v>
      </c>
      <c r="C106" s="22">
        <f t="shared" si="7"/>
        <v>44774</v>
      </c>
      <c r="D106" s="23">
        <f t="shared" si="8"/>
        <v>263521.4170653678</v>
      </c>
      <c r="E106" s="23">
        <f t="shared" si="9"/>
        <v>1703.3670040410086</v>
      </c>
      <c r="F106" s="23">
        <f t="shared" si="10"/>
        <v>495.56050915807253</v>
      </c>
      <c r="G106" s="23">
        <f t="shared" si="11"/>
        <v>1207.806494882936</v>
      </c>
      <c r="H106" s="25">
        <f t="shared" si="12"/>
        <v>263025.85655620974</v>
      </c>
    </row>
    <row r="107" spans="1:8" ht="15">
      <c r="A107" s="16"/>
      <c r="B107" s="24">
        <f t="shared" si="13"/>
        <v>92</v>
      </c>
      <c r="C107" s="22">
        <f t="shared" si="7"/>
        <v>44805</v>
      </c>
      <c r="D107" s="23">
        <f t="shared" si="8"/>
        <v>263025.85655620974</v>
      </c>
      <c r="E107" s="23">
        <f t="shared" si="9"/>
        <v>1703.3670040410086</v>
      </c>
      <c r="F107" s="23">
        <f t="shared" si="10"/>
        <v>497.83182815838035</v>
      </c>
      <c r="G107" s="23">
        <f t="shared" si="11"/>
        <v>1205.5351758826282</v>
      </c>
      <c r="H107" s="25">
        <f t="shared" si="12"/>
        <v>262528.0247280514</v>
      </c>
    </row>
    <row r="108" spans="1:8" ht="15">
      <c r="A108" s="16"/>
      <c r="B108" s="24">
        <f t="shared" si="13"/>
        <v>93</v>
      </c>
      <c r="C108" s="22">
        <f t="shared" si="7"/>
        <v>44835</v>
      </c>
      <c r="D108" s="23">
        <f t="shared" si="8"/>
        <v>262528.0247280514</v>
      </c>
      <c r="E108" s="23">
        <f t="shared" si="9"/>
        <v>1703.3670040410086</v>
      </c>
      <c r="F108" s="23">
        <f t="shared" si="10"/>
        <v>500.113557370773</v>
      </c>
      <c r="G108" s="23">
        <f t="shared" si="11"/>
        <v>1203.2534466702355</v>
      </c>
      <c r="H108" s="25">
        <f t="shared" si="12"/>
        <v>262027.9111706806</v>
      </c>
    </row>
    <row r="109" spans="1:8" ht="15">
      <c r="A109" s="16"/>
      <c r="B109" s="24">
        <f t="shared" si="13"/>
        <v>94</v>
      </c>
      <c r="C109" s="22">
        <f t="shared" si="7"/>
        <v>44866</v>
      </c>
      <c r="D109" s="23">
        <f t="shared" si="8"/>
        <v>262027.9111706806</v>
      </c>
      <c r="E109" s="23">
        <f t="shared" si="9"/>
        <v>1703.3670040410086</v>
      </c>
      <c r="F109" s="23">
        <f t="shared" si="10"/>
        <v>502.40574450872236</v>
      </c>
      <c r="G109" s="23">
        <f t="shared" si="11"/>
        <v>1200.9612595322862</v>
      </c>
      <c r="H109" s="25">
        <f t="shared" si="12"/>
        <v>261525.50542617188</v>
      </c>
    </row>
    <row r="110" spans="1:8" ht="15">
      <c r="A110" s="16"/>
      <c r="B110" s="24">
        <f t="shared" si="13"/>
        <v>95</v>
      </c>
      <c r="C110" s="22">
        <f t="shared" si="7"/>
        <v>44896</v>
      </c>
      <c r="D110" s="23">
        <f t="shared" si="8"/>
        <v>261525.50542617188</v>
      </c>
      <c r="E110" s="23">
        <f t="shared" si="9"/>
        <v>1703.3670040410086</v>
      </c>
      <c r="F110" s="23">
        <f t="shared" si="10"/>
        <v>504.70843750438735</v>
      </c>
      <c r="G110" s="23">
        <f t="shared" si="11"/>
        <v>1198.6585665366213</v>
      </c>
      <c r="H110" s="25">
        <f t="shared" si="12"/>
        <v>261020.79698866748</v>
      </c>
    </row>
    <row r="111" spans="1:8" ht="15">
      <c r="A111" s="16"/>
      <c r="B111" s="24">
        <f t="shared" si="13"/>
        <v>96</v>
      </c>
      <c r="C111" s="22">
        <f t="shared" si="7"/>
        <v>44927</v>
      </c>
      <c r="D111" s="23">
        <f t="shared" si="8"/>
        <v>261020.79698866748</v>
      </c>
      <c r="E111" s="23">
        <f t="shared" si="9"/>
        <v>1703.3670040410086</v>
      </c>
      <c r="F111" s="23">
        <f t="shared" si="10"/>
        <v>507.02168450961574</v>
      </c>
      <c r="G111" s="23">
        <f t="shared" si="11"/>
        <v>1196.3453195313928</v>
      </c>
      <c r="H111" s="25">
        <f t="shared" si="12"/>
        <v>260513.77530415784</v>
      </c>
    </row>
    <row r="112" spans="1:8" ht="15">
      <c r="A112" s="16"/>
      <c r="B112" s="24">
        <f t="shared" si="13"/>
        <v>97</v>
      </c>
      <c r="C112" s="22">
        <f t="shared" si="7"/>
        <v>44958</v>
      </c>
      <c r="D112" s="23">
        <f t="shared" si="8"/>
        <v>260513.77530415784</v>
      </c>
      <c r="E112" s="23">
        <f t="shared" si="9"/>
        <v>1703.3670040410086</v>
      </c>
      <c r="F112" s="23">
        <f t="shared" si="10"/>
        <v>509.34553389695145</v>
      </c>
      <c r="G112" s="23">
        <f t="shared" si="11"/>
        <v>1194.021470144057</v>
      </c>
      <c r="H112" s="25">
        <f t="shared" si="12"/>
        <v>260004.42977026087</v>
      </c>
    </row>
    <row r="113" spans="1:8" ht="15">
      <c r="A113" s="16"/>
      <c r="B113" s="24">
        <f t="shared" si="13"/>
        <v>98</v>
      </c>
      <c r="C113" s="22">
        <f t="shared" si="7"/>
        <v>44986</v>
      </c>
      <c r="D113" s="23">
        <f t="shared" si="8"/>
        <v>260004.42977026087</v>
      </c>
      <c r="E113" s="23">
        <f t="shared" si="9"/>
        <v>1703.3670040410086</v>
      </c>
      <c r="F113" s="23">
        <f t="shared" si="10"/>
        <v>511.68003426064575</v>
      </c>
      <c r="G113" s="23">
        <f t="shared" si="11"/>
        <v>1191.6869697803627</v>
      </c>
      <c r="H113" s="25">
        <f t="shared" si="12"/>
        <v>259492.7497360002</v>
      </c>
    </row>
    <row r="114" spans="1:8" ht="15">
      <c r="A114" s="16"/>
      <c r="B114" s="24">
        <f t="shared" si="13"/>
        <v>99</v>
      </c>
      <c r="C114" s="22">
        <f t="shared" si="7"/>
        <v>45017</v>
      </c>
      <c r="D114" s="23">
        <f t="shared" si="8"/>
        <v>259492.7497360002</v>
      </c>
      <c r="E114" s="23">
        <f t="shared" si="9"/>
        <v>1703.3670040410086</v>
      </c>
      <c r="F114" s="23">
        <f t="shared" si="10"/>
        <v>514.0252344176738</v>
      </c>
      <c r="G114" s="23">
        <f t="shared" si="11"/>
        <v>1189.341769623335</v>
      </c>
      <c r="H114" s="25">
        <f t="shared" si="12"/>
        <v>258978.72450158256</v>
      </c>
    </row>
    <row r="115" spans="1:8" ht="15">
      <c r="A115" s="16"/>
      <c r="B115" s="24">
        <f t="shared" si="13"/>
        <v>100</v>
      </c>
      <c r="C115" s="22">
        <f t="shared" si="7"/>
        <v>45047</v>
      </c>
      <c r="D115" s="23">
        <f t="shared" si="8"/>
        <v>258978.72450158256</v>
      </c>
      <c r="E115" s="23">
        <f t="shared" si="9"/>
        <v>1703.3670040410086</v>
      </c>
      <c r="F115" s="23">
        <f t="shared" si="10"/>
        <v>516.3811834087547</v>
      </c>
      <c r="G115" s="23">
        <f t="shared" si="11"/>
        <v>1186.9858206322538</v>
      </c>
      <c r="H115" s="25">
        <f t="shared" si="12"/>
        <v>258462.34331817384</v>
      </c>
    </row>
    <row r="116" spans="1:8" ht="15">
      <c r="A116" s="16"/>
      <c r="B116" s="24">
        <f t="shared" si="13"/>
        <v>101</v>
      </c>
      <c r="C116" s="22">
        <f t="shared" si="7"/>
        <v>45078</v>
      </c>
      <c r="D116" s="23">
        <f t="shared" si="8"/>
        <v>258462.34331817384</v>
      </c>
      <c r="E116" s="23">
        <f t="shared" si="9"/>
        <v>1703.3670040410086</v>
      </c>
      <c r="F116" s="23">
        <f t="shared" si="10"/>
        <v>518.7479304993783</v>
      </c>
      <c r="G116" s="23">
        <f t="shared" si="11"/>
        <v>1184.6190735416303</v>
      </c>
      <c r="H116" s="25">
        <f t="shared" si="12"/>
        <v>257943.59538767443</v>
      </c>
    </row>
    <row r="117" spans="1:8" ht="15">
      <c r="A117" s="16"/>
      <c r="B117" s="24">
        <f t="shared" si="13"/>
        <v>102</v>
      </c>
      <c r="C117" s="22">
        <f t="shared" si="7"/>
        <v>45108</v>
      </c>
      <c r="D117" s="23">
        <f t="shared" si="8"/>
        <v>257943.59538767443</v>
      </c>
      <c r="E117" s="23">
        <f t="shared" si="9"/>
        <v>1703.3670040410086</v>
      </c>
      <c r="F117" s="23">
        <f t="shared" si="10"/>
        <v>521.1255251808337</v>
      </c>
      <c r="G117" s="23">
        <f t="shared" si="11"/>
        <v>1182.241478860175</v>
      </c>
      <c r="H117" s="25">
        <f t="shared" si="12"/>
        <v>257422.46986249357</v>
      </c>
    </row>
    <row r="118" spans="1:8" ht="15">
      <c r="A118" s="16"/>
      <c r="B118" s="24">
        <f t="shared" si="13"/>
        <v>103</v>
      </c>
      <c r="C118" s="22">
        <f t="shared" si="7"/>
        <v>45139</v>
      </c>
      <c r="D118" s="23">
        <f t="shared" si="8"/>
        <v>257422.46986249357</v>
      </c>
      <c r="E118" s="23">
        <f t="shared" si="9"/>
        <v>1703.3670040410086</v>
      </c>
      <c r="F118" s="23">
        <f t="shared" si="10"/>
        <v>523.5140171712459</v>
      </c>
      <c r="G118" s="23">
        <f t="shared" si="11"/>
        <v>1179.8529868697628</v>
      </c>
      <c r="H118" s="25">
        <f t="shared" si="12"/>
        <v>256898.95584532237</v>
      </c>
    </row>
    <row r="119" spans="1:8" ht="15">
      <c r="A119" s="16"/>
      <c r="B119" s="24">
        <f t="shared" si="13"/>
        <v>104</v>
      </c>
      <c r="C119" s="22">
        <f t="shared" si="7"/>
        <v>45170</v>
      </c>
      <c r="D119" s="23">
        <f t="shared" si="8"/>
        <v>256898.95584532237</v>
      </c>
      <c r="E119" s="23">
        <f t="shared" si="9"/>
        <v>1703.3670040410086</v>
      </c>
      <c r="F119" s="23">
        <f t="shared" si="10"/>
        <v>525.913456416614</v>
      </c>
      <c r="G119" s="23">
        <f t="shared" si="11"/>
        <v>1177.4535476243946</v>
      </c>
      <c r="H119" s="25">
        <f t="shared" si="12"/>
        <v>256373.04238890577</v>
      </c>
    </row>
    <row r="120" spans="1:8" ht="15">
      <c r="A120" s="16"/>
      <c r="B120" s="24">
        <f t="shared" si="13"/>
        <v>105</v>
      </c>
      <c r="C120" s="22">
        <f t="shared" si="7"/>
        <v>45200</v>
      </c>
      <c r="D120" s="23">
        <f t="shared" si="8"/>
        <v>256373.04238890577</v>
      </c>
      <c r="E120" s="23">
        <f t="shared" si="9"/>
        <v>1703.3670040410086</v>
      </c>
      <c r="F120" s="23">
        <f t="shared" si="10"/>
        <v>528.3238930918569</v>
      </c>
      <c r="G120" s="23">
        <f t="shared" si="11"/>
        <v>1175.0431109491517</v>
      </c>
      <c r="H120" s="25">
        <f t="shared" si="12"/>
        <v>255844.71849581387</v>
      </c>
    </row>
    <row r="121" spans="1:8" ht="15">
      <c r="A121" s="16"/>
      <c r="B121" s="24">
        <f t="shared" si="13"/>
        <v>106</v>
      </c>
      <c r="C121" s="22">
        <f t="shared" si="7"/>
        <v>45231</v>
      </c>
      <c r="D121" s="23">
        <f t="shared" si="8"/>
        <v>255844.71849581387</v>
      </c>
      <c r="E121" s="23">
        <f t="shared" si="9"/>
        <v>1703.3670040410086</v>
      </c>
      <c r="F121" s="23">
        <f t="shared" si="10"/>
        <v>530.7453776018614</v>
      </c>
      <c r="G121" s="23">
        <f t="shared" si="11"/>
        <v>1172.6216264391473</v>
      </c>
      <c r="H121" s="25">
        <f t="shared" si="12"/>
        <v>255313.97311821204</v>
      </c>
    </row>
    <row r="122" spans="1:8" ht="15">
      <c r="A122" s="16"/>
      <c r="B122" s="24">
        <f t="shared" si="13"/>
        <v>107</v>
      </c>
      <c r="C122" s="22">
        <f t="shared" si="7"/>
        <v>45261</v>
      </c>
      <c r="D122" s="23">
        <f t="shared" si="8"/>
        <v>255313.97311821204</v>
      </c>
      <c r="E122" s="23">
        <f t="shared" si="9"/>
        <v>1703.3670040410086</v>
      </c>
      <c r="F122" s="23">
        <f t="shared" si="10"/>
        <v>533.1779605825365</v>
      </c>
      <c r="G122" s="23">
        <f t="shared" si="11"/>
        <v>1170.189043458472</v>
      </c>
      <c r="H122" s="25">
        <f t="shared" si="12"/>
        <v>254780.79515762944</v>
      </c>
    </row>
    <row r="123" spans="1:8" ht="15">
      <c r="A123" s="16"/>
      <c r="B123" s="24">
        <f t="shared" si="13"/>
        <v>108</v>
      </c>
      <c r="C123" s="22">
        <f t="shared" si="7"/>
        <v>45292</v>
      </c>
      <c r="D123" s="23">
        <f t="shared" si="8"/>
        <v>254780.79515762944</v>
      </c>
      <c r="E123" s="23">
        <f t="shared" si="9"/>
        <v>1703.3670040410086</v>
      </c>
      <c r="F123" s="23">
        <f t="shared" si="10"/>
        <v>535.6216929018731</v>
      </c>
      <c r="G123" s="23">
        <f t="shared" si="11"/>
        <v>1167.7453111391353</v>
      </c>
      <c r="H123" s="25">
        <f t="shared" si="12"/>
        <v>254245.1734647276</v>
      </c>
    </row>
    <row r="124" spans="1:8" ht="15">
      <c r="A124" s="16"/>
      <c r="B124" s="24">
        <f t="shared" si="13"/>
        <v>109</v>
      </c>
      <c r="C124" s="22">
        <f t="shared" si="7"/>
        <v>45323</v>
      </c>
      <c r="D124" s="23">
        <f t="shared" si="8"/>
        <v>254245.1734647276</v>
      </c>
      <c r="E124" s="23">
        <f t="shared" si="9"/>
        <v>1703.3670040410086</v>
      </c>
      <c r="F124" s="23">
        <f t="shared" si="10"/>
        <v>538.0766256610067</v>
      </c>
      <c r="G124" s="23">
        <f t="shared" si="11"/>
        <v>1165.2903783800018</v>
      </c>
      <c r="H124" s="25">
        <f t="shared" si="12"/>
        <v>253707.0968390666</v>
      </c>
    </row>
    <row r="125" spans="1:8" ht="15">
      <c r="A125" s="16"/>
      <c r="B125" s="24">
        <f t="shared" si="13"/>
        <v>110</v>
      </c>
      <c r="C125" s="22">
        <f t="shared" si="7"/>
        <v>45352</v>
      </c>
      <c r="D125" s="23">
        <f t="shared" si="8"/>
        <v>253707.0968390666</v>
      </c>
      <c r="E125" s="23">
        <f t="shared" si="9"/>
        <v>1703.3670040410086</v>
      </c>
      <c r="F125" s="23">
        <f t="shared" si="10"/>
        <v>540.5428101952864</v>
      </c>
      <c r="G125" s="23">
        <f t="shared" si="11"/>
        <v>1162.8241938457222</v>
      </c>
      <c r="H125" s="25">
        <f t="shared" si="12"/>
        <v>253166.55402887132</v>
      </c>
    </row>
    <row r="126" spans="1:8" ht="15">
      <c r="A126" s="16"/>
      <c r="B126" s="24">
        <f t="shared" si="13"/>
        <v>111</v>
      </c>
      <c r="C126" s="22">
        <f t="shared" si="7"/>
        <v>45383</v>
      </c>
      <c r="D126" s="23">
        <f t="shared" si="8"/>
        <v>253166.55402887132</v>
      </c>
      <c r="E126" s="23">
        <f t="shared" si="9"/>
        <v>1703.3670040410086</v>
      </c>
      <c r="F126" s="23">
        <f t="shared" si="10"/>
        <v>543.020298075348</v>
      </c>
      <c r="G126" s="23">
        <f t="shared" si="11"/>
        <v>1160.3467059656607</v>
      </c>
      <c r="H126" s="25">
        <f t="shared" si="12"/>
        <v>252623.53373079596</v>
      </c>
    </row>
    <row r="127" spans="1:8" ht="15">
      <c r="A127" s="16"/>
      <c r="B127" s="24">
        <f t="shared" si="13"/>
        <v>112</v>
      </c>
      <c r="C127" s="22">
        <f t="shared" si="7"/>
        <v>45413</v>
      </c>
      <c r="D127" s="23">
        <f t="shared" si="8"/>
        <v>252623.53373079596</v>
      </c>
      <c r="E127" s="23">
        <f t="shared" si="9"/>
        <v>1703.3670040410086</v>
      </c>
      <c r="F127" s="23">
        <f t="shared" si="10"/>
        <v>545.5091411081935</v>
      </c>
      <c r="G127" s="23">
        <f t="shared" si="11"/>
        <v>1157.8578629328151</v>
      </c>
      <c r="H127" s="25">
        <f t="shared" si="12"/>
        <v>252078.0245896878</v>
      </c>
    </row>
    <row r="128" spans="1:8" ht="15">
      <c r="A128" s="16"/>
      <c r="B128" s="24">
        <f t="shared" si="13"/>
        <v>113</v>
      </c>
      <c r="C128" s="22">
        <f t="shared" si="7"/>
        <v>45444</v>
      </c>
      <c r="D128" s="23">
        <f t="shared" si="8"/>
        <v>252078.0245896878</v>
      </c>
      <c r="E128" s="23">
        <f t="shared" si="9"/>
        <v>1703.3670040410086</v>
      </c>
      <c r="F128" s="23">
        <f t="shared" si="10"/>
        <v>548.0093913382726</v>
      </c>
      <c r="G128" s="23">
        <f t="shared" si="11"/>
        <v>1155.357612702736</v>
      </c>
      <c r="H128" s="25">
        <f t="shared" si="12"/>
        <v>251530.01519834946</v>
      </c>
    </row>
    <row r="129" spans="1:8" ht="15">
      <c r="A129" s="16"/>
      <c r="B129" s="24">
        <f t="shared" si="13"/>
        <v>114</v>
      </c>
      <c r="C129" s="22">
        <f t="shared" si="7"/>
        <v>45474</v>
      </c>
      <c r="D129" s="23">
        <f t="shared" si="8"/>
        <v>251530.01519834946</v>
      </c>
      <c r="E129" s="23">
        <f t="shared" si="9"/>
        <v>1703.3670040410086</v>
      </c>
      <c r="F129" s="23">
        <f t="shared" si="10"/>
        <v>550.5211010485731</v>
      </c>
      <c r="G129" s="23">
        <f t="shared" si="11"/>
        <v>1152.8459029924356</v>
      </c>
      <c r="H129" s="25">
        <f t="shared" si="12"/>
        <v>250979.4940973009</v>
      </c>
    </row>
    <row r="130" spans="1:8" ht="15">
      <c r="A130" s="16"/>
      <c r="B130" s="24">
        <f t="shared" si="13"/>
        <v>115</v>
      </c>
      <c r="C130" s="22">
        <f t="shared" si="7"/>
        <v>45505</v>
      </c>
      <c r="D130" s="23">
        <f t="shared" si="8"/>
        <v>250979.4940973009</v>
      </c>
      <c r="E130" s="23">
        <f t="shared" si="9"/>
        <v>1703.3670040410086</v>
      </c>
      <c r="F130" s="23">
        <f t="shared" si="10"/>
        <v>553.0443227617122</v>
      </c>
      <c r="G130" s="23">
        <f t="shared" si="11"/>
        <v>1150.3226812792964</v>
      </c>
      <c r="H130" s="25">
        <f t="shared" si="12"/>
        <v>250426.44977453921</v>
      </c>
    </row>
    <row r="131" spans="1:8" ht="15">
      <c r="A131" s="16"/>
      <c r="B131" s="24">
        <f t="shared" si="13"/>
        <v>116</v>
      </c>
      <c r="C131" s="22">
        <f t="shared" si="7"/>
        <v>45536</v>
      </c>
      <c r="D131" s="23">
        <f t="shared" si="8"/>
        <v>250426.44977453921</v>
      </c>
      <c r="E131" s="23">
        <f t="shared" si="9"/>
        <v>1703.3670040410086</v>
      </c>
      <c r="F131" s="23">
        <f t="shared" si="10"/>
        <v>555.5791092410369</v>
      </c>
      <c r="G131" s="23">
        <f t="shared" si="11"/>
        <v>1147.7878947999716</v>
      </c>
      <c r="H131" s="25">
        <f t="shared" si="12"/>
        <v>249870.87066529813</v>
      </c>
    </row>
    <row r="132" spans="1:8" ht="15">
      <c r="A132" s="16"/>
      <c r="B132" s="24">
        <f t="shared" si="13"/>
        <v>117</v>
      </c>
      <c r="C132" s="22">
        <f t="shared" si="7"/>
        <v>45566</v>
      </c>
      <c r="D132" s="23">
        <f t="shared" si="8"/>
        <v>249870.87066529813</v>
      </c>
      <c r="E132" s="23">
        <f t="shared" si="9"/>
        <v>1703.3670040410086</v>
      </c>
      <c r="F132" s="23">
        <f t="shared" si="10"/>
        <v>558.125513491725</v>
      </c>
      <c r="G132" s="23">
        <f t="shared" si="11"/>
        <v>1145.2414905492838</v>
      </c>
      <c r="H132" s="25">
        <f t="shared" si="12"/>
        <v>249312.74515180645</v>
      </c>
    </row>
    <row r="133" spans="1:8" ht="15">
      <c r="A133" s="16"/>
      <c r="B133" s="24">
        <f t="shared" si="13"/>
        <v>118</v>
      </c>
      <c r="C133" s="22">
        <f t="shared" si="7"/>
        <v>45597</v>
      </c>
      <c r="D133" s="23">
        <f t="shared" si="8"/>
        <v>249312.74515180645</v>
      </c>
      <c r="E133" s="23">
        <f t="shared" si="9"/>
        <v>1703.3670040410086</v>
      </c>
      <c r="F133" s="23">
        <f t="shared" si="10"/>
        <v>560.6835887618954</v>
      </c>
      <c r="G133" s="23">
        <f t="shared" si="11"/>
        <v>1142.6834152791132</v>
      </c>
      <c r="H133" s="25">
        <f t="shared" si="12"/>
        <v>248752.0615630445</v>
      </c>
    </row>
    <row r="134" spans="1:8" ht="15">
      <c r="A134" s="16"/>
      <c r="B134" s="24">
        <f t="shared" si="13"/>
        <v>119</v>
      </c>
      <c r="C134" s="22">
        <f t="shared" si="7"/>
        <v>45627</v>
      </c>
      <c r="D134" s="23">
        <f t="shared" si="8"/>
        <v>248752.0615630445</v>
      </c>
      <c r="E134" s="23">
        <f t="shared" si="9"/>
        <v>1703.3670040410086</v>
      </c>
      <c r="F134" s="23">
        <f t="shared" si="10"/>
        <v>563.2533885437207</v>
      </c>
      <c r="G134" s="23">
        <f t="shared" si="11"/>
        <v>1140.113615497288</v>
      </c>
      <c r="H134" s="25">
        <f t="shared" si="12"/>
        <v>248188.80817450082</v>
      </c>
    </row>
    <row r="135" spans="1:8" ht="15">
      <c r="A135" s="16"/>
      <c r="B135" s="24">
        <f t="shared" si="13"/>
        <v>120</v>
      </c>
      <c r="C135" s="22">
        <f t="shared" si="7"/>
        <v>45658</v>
      </c>
      <c r="D135" s="23">
        <f t="shared" si="8"/>
        <v>248188.80817450082</v>
      </c>
      <c r="E135" s="23">
        <f t="shared" si="9"/>
        <v>1703.3670040410086</v>
      </c>
      <c r="F135" s="23">
        <f t="shared" si="10"/>
        <v>565.8349665745461</v>
      </c>
      <c r="G135" s="23">
        <f t="shared" si="11"/>
        <v>1137.5320374664625</v>
      </c>
      <c r="H135" s="25">
        <f t="shared" si="12"/>
        <v>247622.97320792626</v>
      </c>
    </row>
    <row r="136" spans="1:8" ht="15">
      <c r="A136" s="16"/>
      <c r="B136" s="24">
        <f t="shared" si="13"/>
        <v>121</v>
      </c>
      <c r="C136" s="22">
        <f t="shared" si="7"/>
        <v>45689</v>
      </c>
      <c r="D136" s="23">
        <f t="shared" si="8"/>
        <v>247622.97320792626</v>
      </c>
      <c r="E136" s="23">
        <f t="shared" si="9"/>
        <v>1703.3670040410086</v>
      </c>
      <c r="F136" s="23">
        <f t="shared" si="10"/>
        <v>568.4283768380127</v>
      </c>
      <c r="G136" s="23">
        <f t="shared" si="11"/>
        <v>1134.938627202996</v>
      </c>
      <c r="H136" s="25">
        <f t="shared" si="12"/>
        <v>247054.54483108822</v>
      </c>
    </row>
    <row r="137" spans="1:8" ht="15">
      <c r="A137" s="16"/>
      <c r="B137" s="24">
        <f t="shared" si="13"/>
        <v>122</v>
      </c>
      <c r="C137" s="22">
        <f t="shared" si="7"/>
        <v>45717</v>
      </c>
      <c r="D137" s="23">
        <f t="shared" si="8"/>
        <v>247054.54483108822</v>
      </c>
      <c r="E137" s="23">
        <f t="shared" si="9"/>
        <v>1703.3670040410086</v>
      </c>
      <c r="F137" s="23">
        <f t="shared" si="10"/>
        <v>571.033673565187</v>
      </c>
      <c r="G137" s="23">
        <f t="shared" si="11"/>
        <v>1132.3333304758216</v>
      </c>
      <c r="H137" s="25">
        <f t="shared" si="12"/>
        <v>246483.51115752308</v>
      </c>
    </row>
    <row r="138" spans="1:8" ht="15">
      <c r="A138" s="16"/>
      <c r="B138" s="24">
        <f t="shared" si="13"/>
        <v>123</v>
      </c>
      <c r="C138" s="22">
        <f t="shared" si="7"/>
        <v>45748</v>
      </c>
      <c r="D138" s="23">
        <f t="shared" si="8"/>
        <v>246483.51115752308</v>
      </c>
      <c r="E138" s="23">
        <f t="shared" si="9"/>
        <v>1703.3670040410086</v>
      </c>
      <c r="F138" s="23">
        <f t="shared" si="10"/>
        <v>573.650911235694</v>
      </c>
      <c r="G138" s="23">
        <f t="shared" si="11"/>
        <v>1129.7160928053145</v>
      </c>
      <c r="H138" s="25">
        <f t="shared" si="12"/>
        <v>245909.8602462873</v>
      </c>
    </row>
    <row r="139" spans="1:8" ht="15">
      <c r="A139" s="16"/>
      <c r="B139" s="24">
        <f t="shared" si="13"/>
        <v>124</v>
      </c>
      <c r="C139" s="22">
        <f t="shared" si="7"/>
        <v>45778</v>
      </c>
      <c r="D139" s="23">
        <f t="shared" si="8"/>
        <v>245909.8602462873</v>
      </c>
      <c r="E139" s="23">
        <f t="shared" si="9"/>
        <v>1703.3670040410086</v>
      </c>
      <c r="F139" s="23">
        <f t="shared" si="10"/>
        <v>576.2801445788576</v>
      </c>
      <c r="G139" s="23">
        <f t="shared" si="11"/>
        <v>1127.0868594621509</v>
      </c>
      <c r="H139" s="25">
        <f t="shared" si="12"/>
        <v>245333.58010170853</v>
      </c>
    </row>
    <row r="140" spans="1:8" ht="15">
      <c r="A140" s="16"/>
      <c r="B140" s="24">
        <f t="shared" si="13"/>
        <v>125</v>
      </c>
      <c r="C140" s="22">
        <f t="shared" si="7"/>
        <v>45809</v>
      </c>
      <c r="D140" s="23">
        <f t="shared" si="8"/>
        <v>245333.58010170853</v>
      </c>
      <c r="E140" s="23">
        <f t="shared" si="9"/>
        <v>1703.3670040410086</v>
      </c>
      <c r="F140" s="23">
        <f t="shared" si="10"/>
        <v>578.9214285748441</v>
      </c>
      <c r="G140" s="23">
        <f t="shared" si="11"/>
        <v>1124.4455754661644</v>
      </c>
      <c r="H140" s="25">
        <f t="shared" si="12"/>
        <v>244754.65867313364</v>
      </c>
    </row>
    <row r="141" spans="1:8" ht="15">
      <c r="A141" s="16"/>
      <c r="B141" s="24">
        <f t="shared" si="13"/>
        <v>126</v>
      </c>
      <c r="C141" s="22">
        <f t="shared" si="7"/>
        <v>45839</v>
      </c>
      <c r="D141" s="23">
        <f t="shared" si="8"/>
        <v>244754.65867313364</v>
      </c>
      <c r="E141" s="23">
        <f t="shared" si="9"/>
        <v>1703.3670040410086</v>
      </c>
      <c r="F141" s="23">
        <f t="shared" si="10"/>
        <v>581.5748184558121</v>
      </c>
      <c r="G141" s="23">
        <f t="shared" si="11"/>
        <v>1121.7921855851966</v>
      </c>
      <c r="H141" s="25">
        <f t="shared" si="12"/>
        <v>244173.0838546778</v>
      </c>
    </row>
    <row r="142" spans="1:8" ht="15">
      <c r="A142" s="16"/>
      <c r="B142" s="24">
        <f t="shared" si="13"/>
        <v>127</v>
      </c>
      <c r="C142" s="22">
        <f t="shared" si="7"/>
        <v>45870</v>
      </c>
      <c r="D142" s="23">
        <f t="shared" si="8"/>
        <v>244173.0838546778</v>
      </c>
      <c r="E142" s="23">
        <f t="shared" si="9"/>
        <v>1703.3670040410086</v>
      </c>
      <c r="F142" s="23">
        <f t="shared" si="10"/>
        <v>584.240369707068</v>
      </c>
      <c r="G142" s="23">
        <f t="shared" si="11"/>
        <v>1119.1266343339405</v>
      </c>
      <c r="H142" s="25">
        <f t="shared" si="12"/>
        <v>243588.84348497074</v>
      </c>
    </row>
    <row r="143" spans="1:8" ht="15">
      <c r="A143" s="16"/>
      <c r="B143" s="24">
        <f t="shared" si="13"/>
        <v>128</v>
      </c>
      <c r="C143" s="22">
        <f t="shared" si="7"/>
        <v>45901</v>
      </c>
      <c r="D143" s="23">
        <f t="shared" si="8"/>
        <v>243588.84348497074</v>
      </c>
      <c r="E143" s="23">
        <f t="shared" si="9"/>
        <v>1703.3670040410086</v>
      </c>
      <c r="F143" s="23">
        <f t="shared" si="10"/>
        <v>586.9181380682253</v>
      </c>
      <c r="G143" s="23">
        <f t="shared" si="11"/>
        <v>1116.4488659727833</v>
      </c>
      <c r="H143" s="25">
        <f t="shared" si="12"/>
        <v>243001.92534690257</v>
      </c>
    </row>
    <row r="144" spans="1:8" ht="15">
      <c r="A144" s="16"/>
      <c r="B144" s="24">
        <f t="shared" si="13"/>
        <v>129</v>
      </c>
      <c r="C144" s="22">
        <f aca="true" t="shared" si="14" ref="C144:C207">IF(Loan_Not_Paid*Values_Entered,Payment_Date,"")</f>
        <v>45931</v>
      </c>
      <c r="D144" s="23">
        <f aca="true" t="shared" si="15" ref="D144:D207">IF(Loan_Not_Paid*Values_Entered,Beginning_Balance,"")</f>
        <v>243001.92534690257</v>
      </c>
      <c r="E144" s="23">
        <f aca="true" t="shared" si="16" ref="E144:E207">IF(Loan_Not_Paid*Values_Entered,Monthly_Payment,"")</f>
        <v>1703.3670040410086</v>
      </c>
      <c r="F144" s="23">
        <f aca="true" t="shared" si="17" ref="F144:F207">IF(Loan_Not_Paid*Values_Entered,Principal,"")</f>
        <v>589.6081795343714</v>
      </c>
      <c r="G144" s="23">
        <f aca="true" t="shared" si="18" ref="G144:G207">IF(Loan_Not_Paid*Values_Entered,Interest,"")</f>
        <v>1113.7588245066372</v>
      </c>
      <c r="H144" s="25">
        <f aca="true" t="shared" si="19" ref="H144:H207">IF(Loan_Not_Paid*Values_Entered,Ending_Balance,"")</f>
        <v>242412.3171673682</v>
      </c>
    </row>
    <row r="145" spans="1:8" ht="15">
      <c r="A145" s="16"/>
      <c r="B145" s="24">
        <f aca="true" t="shared" si="20" ref="B145:B208">IF(Loan_Not_Paid*Values_Entered,Payment_Number,"")</f>
        <v>130</v>
      </c>
      <c r="C145" s="22">
        <f t="shared" si="14"/>
        <v>45962</v>
      </c>
      <c r="D145" s="23">
        <f t="shared" si="15"/>
        <v>242412.3171673682</v>
      </c>
      <c r="E145" s="23">
        <f t="shared" si="16"/>
        <v>1703.3670040410086</v>
      </c>
      <c r="F145" s="23">
        <f t="shared" si="17"/>
        <v>592.3105503572373</v>
      </c>
      <c r="G145" s="23">
        <f t="shared" si="18"/>
        <v>1111.0564536837712</v>
      </c>
      <c r="H145" s="25">
        <f t="shared" si="19"/>
        <v>241820.00661701098</v>
      </c>
    </row>
    <row r="146" spans="1:8" ht="15">
      <c r="A146" s="16"/>
      <c r="B146" s="24">
        <f t="shared" si="20"/>
        <v>131</v>
      </c>
      <c r="C146" s="22">
        <f t="shared" si="14"/>
        <v>45992</v>
      </c>
      <c r="D146" s="23">
        <f t="shared" si="15"/>
        <v>241820.00661701098</v>
      </c>
      <c r="E146" s="23">
        <f t="shared" si="16"/>
        <v>1703.3670040410086</v>
      </c>
      <c r="F146" s="23">
        <f t="shared" si="17"/>
        <v>595.0253070463746</v>
      </c>
      <c r="G146" s="23">
        <f t="shared" si="18"/>
        <v>1108.3416969946338</v>
      </c>
      <c r="H146" s="25">
        <f t="shared" si="19"/>
        <v>241224.9813099645</v>
      </c>
    </row>
    <row r="147" spans="1:8" ht="15">
      <c r="A147" s="16"/>
      <c r="B147" s="24">
        <f t="shared" si="20"/>
        <v>132</v>
      </c>
      <c r="C147" s="22">
        <f t="shared" si="14"/>
        <v>46023</v>
      </c>
      <c r="D147" s="23">
        <f t="shared" si="15"/>
        <v>241224.9813099645</v>
      </c>
      <c r="E147" s="23">
        <f t="shared" si="16"/>
        <v>1703.3670040410086</v>
      </c>
      <c r="F147" s="23">
        <f t="shared" si="17"/>
        <v>597.7525063703371</v>
      </c>
      <c r="G147" s="23">
        <f t="shared" si="18"/>
        <v>1105.6144976706717</v>
      </c>
      <c r="H147" s="25">
        <f t="shared" si="19"/>
        <v>240627.22880359425</v>
      </c>
    </row>
    <row r="148" spans="1:8" ht="15">
      <c r="A148" s="16"/>
      <c r="B148" s="24">
        <f t="shared" si="20"/>
        <v>133</v>
      </c>
      <c r="C148" s="22">
        <f t="shared" si="14"/>
        <v>46054</v>
      </c>
      <c r="D148" s="23">
        <f t="shared" si="15"/>
        <v>240627.22880359425</v>
      </c>
      <c r="E148" s="23">
        <f t="shared" si="16"/>
        <v>1703.3670040410086</v>
      </c>
      <c r="F148" s="23">
        <f t="shared" si="17"/>
        <v>600.4922053578679</v>
      </c>
      <c r="G148" s="23">
        <f t="shared" si="18"/>
        <v>1102.8747986831409</v>
      </c>
      <c r="H148" s="25">
        <f t="shared" si="19"/>
        <v>240026.73659823637</v>
      </c>
    </row>
    <row r="149" spans="1:8" ht="15">
      <c r="A149" s="16"/>
      <c r="B149" s="24">
        <f t="shared" si="20"/>
        <v>134</v>
      </c>
      <c r="C149" s="22">
        <f t="shared" si="14"/>
        <v>46082</v>
      </c>
      <c r="D149" s="23">
        <f t="shared" si="15"/>
        <v>240026.73659823637</v>
      </c>
      <c r="E149" s="23">
        <f t="shared" si="16"/>
        <v>1703.3670040410086</v>
      </c>
      <c r="F149" s="23">
        <f t="shared" si="17"/>
        <v>603.2444612990913</v>
      </c>
      <c r="G149" s="23">
        <f t="shared" si="18"/>
        <v>1100.1225427419172</v>
      </c>
      <c r="H149" s="25">
        <f t="shared" si="19"/>
        <v>239423.49213693722</v>
      </c>
    </row>
    <row r="150" spans="1:8" ht="15">
      <c r="A150" s="16"/>
      <c r="B150" s="24">
        <f t="shared" si="20"/>
        <v>135</v>
      </c>
      <c r="C150" s="22">
        <f t="shared" si="14"/>
        <v>46113</v>
      </c>
      <c r="D150" s="23">
        <f t="shared" si="15"/>
        <v>239423.49213693722</v>
      </c>
      <c r="E150" s="23">
        <f t="shared" si="16"/>
        <v>1703.3670040410086</v>
      </c>
      <c r="F150" s="23">
        <f t="shared" si="17"/>
        <v>606.0093317467122</v>
      </c>
      <c r="G150" s="23">
        <f t="shared" si="18"/>
        <v>1097.3576722942962</v>
      </c>
      <c r="H150" s="25">
        <f t="shared" si="19"/>
        <v>238817.4828051905</v>
      </c>
    </row>
    <row r="151" spans="1:8" ht="15">
      <c r="A151" s="16"/>
      <c r="B151" s="24">
        <f t="shared" si="20"/>
        <v>136</v>
      </c>
      <c r="C151" s="22">
        <f t="shared" si="14"/>
        <v>46143</v>
      </c>
      <c r="D151" s="23">
        <f t="shared" si="15"/>
        <v>238817.4828051905</v>
      </c>
      <c r="E151" s="23">
        <f t="shared" si="16"/>
        <v>1703.3670040410086</v>
      </c>
      <c r="F151" s="23">
        <f t="shared" si="17"/>
        <v>608.786874517218</v>
      </c>
      <c r="G151" s="23">
        <f t="shared" si="18"/>
        <v>1094.5801295237907</v>
      </c>
      <c r="H151" s="25">
        <f t="shared" si="19"/>
        <v>238208.69593067333</v>
      </c>
    </row>
    <row r="152" spans="1:8" ht="15">
      <c r="A152" s="16"/>
      <c r="B152" s="24">
        <f t="shared" si="20"/>
        <v>137</v>
      </c>
      <c r="C152" s="22">
        <f t="shared" si="14"/>
        <v>46174</v>
      </c>
      <c r="D152" s="23">
        <f t="shared" si="15"/>
        <v>238208.69593067333</v>
      </c>
      <c r="E152" s="23">
        <f t="shared" si="16"/>
        <v>1703.3670040410086</v>
      </c>
      <c r="F152" s="23">
        <f t="shared" si="17"/>
        <v>611.5771476920886</v>
      </c>
      <c r="G152" s="23">
        <f t="shared" si="18"/>
        <v>1091.78985634892</v>
      </c>
      <c r="H152" s="25">
        <f t="shared" si="19"/>
        <v>237597.1187829813</v>
      </c>
    </row>
    <row r="153" spans="1:8" ht="15">
      <c r="A153" s="16"/>
      <c r="B153" s="24">
        <f t="shared" si="20"/>
        <v>138</v>
      </c>
      <c r="C153" s="22">
        <f t="shared" si="14"/>
        <v>46204</v>
      </c>
      <c r="D153" s="23">
        <f t="shared" si="15"/>
        <v>237597.1187829813</v>
      </c>
      <c r="E153" s="23">
        <f t="shared" si="16"/>
        <v>1703.3670040410086</v>
      </c>
      <c r="F153" s="23">
        <f t="shared" si="17"/>
        <v>614.3802096190107</v>
      </c>
      <c r="G153" s="23">
        <f t="shared" si="18"/>
        <v>1088.986794421998</v>
      </c>
      <c r="H153" s="25">
        <f t="shared" si="19"/>
        <v>236982.73857336218</v>
      </c>
    </row>
    <row r="154" spans="1:8" ht="15">
      <c r="A154" s="16"/>
      <c r="B154" s="24">
        <f t="shared" si="20"/>
        <v>139</v>
      </c>
      <c r="C154" s="22">
        <f t="shared" si="14"/>
        <v>46235</v>
      </c>
      <c r="D154" s="23">
        <f t="shared" si="15"/>
        <v>236982.73857336218</v>
      </c>
      <c r="E154" s="23">
        <f t="shared" si="16"/>
        <v>1703.3670040410086</v>
      </c>
      <c r="F154" s="23">
        <f t="shared" si="17"/>
        <v>617.1961189130978</v>
      </c>
      <c r="G154" s="23">
        <f t="shared" si="18"/>
        <v>1086.1708851279109</v>
      </c>
      <c r="H154" s="25">
        <f t="shared" si="19"/>
        <v>236365.54245444905</v>
      </c>
    </row>
    <row r="155" spans="1:8" ht="15">
      <c r="A155" s="16"/>
      <c r="B155" s="24">
        <f t="shared" si="20"/>
        <v>140</v>
      </c>
      <c r="C155" s="22">
        <f t="shared" si="14"/>
        <v>46266</v>
      </c>
      <c r="D155" s="23">
        <f t="shared" si="15"/>
        <v>236365.54245444905</v>
      </c>
      <c r="E155" s="23">
        <f t="shared" si="16"/>
        <v>1703.3670040410086</v>
      </c>
      <c r="F155" s="23">
        <f t="shared" si="17"/>
        <v>620.0249344581161</v>
      </c>
      <c r="G155" s="23">
        <f t="shared" si="18"/>
        <v>1083.3420695828925</v>
      </c>
      <c r="H155" s="25">
        <f t="shared" si="19"/>
        <v>235745.51751999103</v>
      </c>
    </row>
    <row r="156" spans="1:8" ht="15">
      <c r="A156" s="16"/>
      <c r="B156" s="24">
        <f t="shared" si="20"/>
        <v>141</v>
      </c>
      <c r="C156" s="22">
        <f t="shared" si="14"/>
        <v>46296</v>
      </c>
      <c r="D156" s="23">
        <f t="shared" si="15"/>
        <v>235745.51751999103</v>
      </c>
      <c r="E156" s="23">
        <f t="shared" si="16"/>
        <v>1703.3670040410086</v>
      </c>
      <c r="F156" s="23">
        <f t="shared" si="17"/>
        <v>622.8667154077159</v>
      </c>
      <c r="G156" s="23">
        <f t="shared" si="18"/>
        <v>1080.5002886332927</v>
      </c>
      <c r="H156" s="25">
        <f t="shared" si="19"/>
        <v>235122.65080458322</v>
      </c>
    </row>
    <row r="157" spans="1:8" ht="15">
      <c r="A157" s="16"/>
      <c r="B157" s="24">
        <f t="shared" si="20"/>
        <v>142</v>
      </c>
      <c r="C157" s="22">
        <f t="shared" si="14"/>
        <v>46327</v>
      </c>
      <c r="D157" s="23">
        <f t="shared" si="15"/>
        <v>235122.65080458322</v>
      </c>
      <c r="E157" s="23">
        <f t="shared" si="16"/>
        <v>1703.3670040410086</v>
      </c>
      <c r="F157" s="23">
        <f t="shared" si="17"/>
        <v>625.7215211866678</v>
      </c>
      <c r="G157" s="23">
        <f t="shared" si="18"/>
        <v>1077.6454828543408</v>
      </c>
      <c r="H157" s="25">
        <f t="shared" si="19"/>
        <v>234496.92928339657</v>
      </c>
    </row>
    <row r="158" spans="1:8" ht="15">
      <c r="A158" s="16"/>
      <c r="B158" s="24">
        <f t="shared" si="20"/>
        <v>143</v>
      </c>
      <c r="C158" s="22">
        <f t="shared" si="14"/>
        <v>46357</v>
      </c>
      <c r="D158" s="23">
        <f t="shared" si="15"/>
        <v>234496.92928339657</v>
      </c>
      <c r="E158" s="23">
        <f t="shared" si="16"/>
        <v>1703.3670040410086</v>
      </c>
      <c r="F158" s="23">
        <f t="shared" si="17"/>
        <v>628.5894114921068</v>
      </c>
      <c r="G158" s="23">
        <f t="shared" si="18"/>
        <v>1074.7775925489018</v>
      </c>
      <c r="H158" s="25">
        <f t="shared" si="19"/>
        <v>233868.33987190446</v>
      </c>
    </row>
    <row r="159" spans="1:8" ht="15">
      <c r="A159" s="16"/>
      <c r="B159" s="24">
        <f t="shared" si="20"/>
        <v>144</v>
      </c>
      <c r="C159" s="22">
        <f t="shared" si="14"/>
        <v>46388</v>
      </c>
      <c r="D159" s="23">
        <f t="shared" si="15"/>
        <v>233868.33987190446</v>
      </c>
      <c r="E159" s="23">
        <f t="shared" si="16"/>
        <v>1703.3670040410086</v>
      </c>
      <c r="F159" s="23">
        <f t="shared" si="17"/>
        <v>631.470446294779</v>
      </c>
      <c r="G159" s="23">
        <f t="shared" si="18"/>
        <v>1071.8965577462295</v>
      </c>
      <c r="H159" s="25">
        <f t="shared" si="19"/>
        <v>233236.86942560982</v>
      </c>
    </row>
    <row r="160" spans="1:8" ht="15">
      <c r="A160" s="16"/>
      <c r="B160" s="24">
        <f t="shared" si="20"/>
        <v>145</v>
      </c>
      <c r="C160" s="22">
        <f t="shared" si="14"/>
        <v>46419</v>
      </c>
      <c r="D160" s="23">
        <f t="shared" si="15"/>
        <v>233236.86942560982</v>
      </c>
      <c r="E160" s="23">
        <f t="shared" si="16"/>
        <v>1703.3670040410086</v>
      </c>
      <c r="F160" s="23">
        <f t="shared" si="17"/>
        <v>634.3646858402967</v>
      </c>
      <c r="G160" s="23">
        <f t="shared" si="18"/>
        <v>1069.002318200712</v>
      </c>
      <c r="H160" s="25">
        <f t="shared" si="19"/>
        <v>232602.50473976944</v>
      </c>
    </row>
    <row r="161" spans="1:8" ht="15">
      <c r="A161" s="16"/>
      <c r="B161" s="24">
        <f t="shared" si="20"/>
        <v>146</v>
      </c>
      <c r="C161" s="22">
        <f t="shared" si="14"/>
        <v>46447</v>
      </c>
      <c r="D161" s="23">
        <f t="shared" si="15"/>
        <v>232602.50473976944</v>
      </c>
      <c r="E161" s="23">
        <f t="shared" si="16"/>
        <v>1703.3670040410086</v>
      </c>
      <c r="F161" s="23">
        <f t="shared" si="17"/>
        <v>637.272190650398</v>
      </c>
      <c r="G161" s="23">
        <f t="shared" si="18"/>
        <v>1066.0948133906106</v>
      </c>
      <c r="H161" s="25">
        <f t="shared" si="19"/>
        <v>231965.23254911898</v>
      </c>
    </row>
    <row r="162" spans="1:8" ht="15">
      <c r="A162" s="16"/>
      <c r="B162" s="24">
        <f t="shared" si="20"/>
        <v>147</v>
      </c>
      <c r="C162" s="22">
        <f t="shared" si="14"/>
        <v>46478</v>
      </c>
      <c r="D162" s="23">
        <f t="shared" si="15"/>
        <v>231965.23254911898</v>
      </c>
      <c r="E162" s="23">
        <f t="shared" si="16"/>
        <v>1703.3670040410086</v>
      </c>
      <c r="F162" s="23">
        <f t="shared" si="17"/>
        <v>640.1930215242123</v>
      </c>
      <c r="G162" s="23">
        <f t="shared" si="18"/>
        <v>1063.173982516796</v>
      </c>
      <c r="H162" s="25">
        <f t="shared" si="19"/>
        <v>231325.03952759487</v>
      </c>
    </row>
    <row r="163" spans="1:8" ht="15">
      <c r="A163" s="16"/>
      <c r="B163" s="24">
        <f t="shared" si="20"/>
        <v>148</v>
      </c>
      <c r="C163" s="22">
        <f t="shared" si="14"/>
        <v>46508</v>
      </c>
      <c r="D163" s="23">
        <f t="shared" si="15"/>
        <v>231325.03952759487</v>
      </c>
      <c r="E163" s="23">
        <f t="shared" si="16"/>
        <v>1703.3670040410086</v>
      </c>
      <c r="F163" s="23">
        <f t="shared" si="17"/>
        <v>643.1272395395317</v>
      </c>
      <c r="G163" s="23">
        <f t="shared" si="18"/>
        <v>1060.2397645014769</v>
      </c>
      <c r="H163" s="25">
        <f t="shared" si="19"/>
        <v>230681.91228805523</v>
      </c>
    </row>
    <row r="164" spans="1:8" ht="15">
      <c r="A164" s="16"/>
      <c r="B164" s="24">
        <f t="shared" si="20"/>
        <v>149</v>
      </c>
      <c r="C164" s="22">
        <f t="shared" si="14"/>
        <v>46539</v>
      </c>
      <c r="D164" s="23">
        <f t="shared" si="15"/>
        <v>230681.91228805523</v>
      </c>
      <c r="E164" s="23">
        <f t="shared" si="16"/>
        <v>1703.3670040410086</v>
      </c>
      <c r="F164" s="23">
        <f t="shared" si="17"/>
        <v>646.0749060540878</v>
      </c>
      <c r="G164" s="23">
        <f t="shared" si="18"/>
        <v>1057.2920979869207</v>
      </c>
      <c r="H164" s="25">
        <f t="shared" si="19"/>
        <v>230035.83738200116</v>
      </c>
    </row>
    <row r="165" spans="1:8" ht="15">
      <c r="A165" s="16"/>
      <c r="B165" s="24">
        <f t="shared" si="20"/>
        <v>150</v>
      </c>
      <c r="C165" s="22">
        <f t="shared" si="14"/>
        <v>46569</v>
      </c>
      <c r="D165" s="23">
        <f t="shared" si="15"/>
        <v>230035.83738200116</v>
      </c>
      <c r="E165" s="23">
        <f t="shared" si="16"/>
        <v>1703.3670040410086</v>
      </c>
      <c r="F165" s="23">
        <f t="shared" si="17"/>
        <v>649.0360827068358</v>
      </c>
      <c r="G165" s="23">
        <f t="shared" si="18"/>
        <v>1054.3309213341727</v>
      </c>
      <c r="H165" s="25">
        <f t="shared" si="19"/>
        <v>229386.80129929434</v>
      </c>
    </row>
    <row r="166" spans="1:8" ht="15">
      <c r="A166" s="16"/>
      <c r="B166" s="24">
        <f t="shared" si="20"/>
        <v>151</v>
      </c>
      <c r="C166" s="22">
        <f t="shared" si="14"/>
        <v>46600</v>
      </c>
      <c r="D166" s="23">
        <f t="shared" si="15"/>
        <v>229386.80129929434</v>
      </c>
      <c r="E166" s="23">
        <f t="shared" si="16"/>
        <v>1703.3670040410086</v>
      </c>
      <c r="F166" s="23">
        <f t="shared" si="17"/>
        <v>652.0108314192421</v>
      </c>
      <c r="G166" s="23">
        <f t="shared" si="18"/>
        <v>1051.3561726217663</v>
      </c>
      <c r="H166" s="25">
        <f t="shared" si="19"/>
        <v>228734.79046787508</v>
      </c>
    </row>
    <row r="167" spans="1:8" ht="15">
      <c r="A167" s="16"/>
      <c r="B167" s="24">
        <f t="shared" si="20"/>
        <v>152</v>
      </c>
      <c r="C167" s="22">
        <f t="shared" si="14"/>
        <v>46631</v>
      </c>
      <c r="D167" s="23">
        <f t="shared" si="15"/>
        <v>228734.79046787508</v>
      </c>
      <c r="E167" s="23">
        <f t="shared" si="16"/>
        <v>1703.3670040410086</v>
      </c>
      <c r="F167" s="23">
        <f t="shared" si="17"/>
        <v>654.9992143965802</v>
      </c>
      <c r="G167" s="23">
        <f t="shared" si="18"/>
        <v>1048.3677896444283</v>
      </c>
      <c r="H167" s="25">
        <f t="shared" si="19"/>
        <v>228079.7912534785</v>
      </c>
    </row>
    <row r="168" spans="1:8" ht="15">
      <c r="A168" s="16"/>
      <c r="B168" s="24">
        <f t="shared" si="20"/>
        <v>153</v>
      </c>
      <c r="C168" s="22">
        <f t="shared" si="14"/>
        <v>46661</v>
      </c>
      <c r="D168" s="23">
        <f t="shared" si="15"/>
        <v>228079.7912534785</v>
      </c>
      <c r="E168" s="23">
        <f t="shared" si="16"/>
        <v>1703.3670040410086</v>
      </c>
      <c r="F168" s="23">
        <f t="shared" si="17"/>
        <v>658.0012941292313</v>
      </c>
      <c r="G168" s="23">
        <f t="shared" si="18"/>
        <v>1045.3657099117772</v>
      </c>
      <c r="H168" s="25">
        <f t="shared" si="19"/>
        <v>227421.78995934932</v>
      </c>
    </row>
    <row r="169" spans="1:8" ht="15">
      <c r="A169" s="16"/>
      <c r="B169" s="24">
        <f t="shared" si="20"/>
        <v>154</v>
      </c>
      <c r="C169" s="22">
        <f t="shared" si="14"/>
        <v>46692</v>
      </c>
      <c r="D169" s="23">
        <f t="shared" si="15"/>
        <v>227421.78995934932</v>
      </c>
      <c r="E169" s="23">
        <f t="shared" si="16"/>
        <v>1703.3670040410086</v>
      </c>
      <c r="F169" s="23">
        <f t="shared" si="17"/>
        <v>661.0171333939902</v>
      </c>
      <c r="G169" s="23">
        <f t="shared" si="18"/>
        <v>1042.3498706470184</v>
      </c>
      <c r="H169" s="25">
        <f t="shared" si="19"/>
        <v>226760.7728259553</v>
      </c>
    </row>
    <row r="170" spans="1:8" ht="15">
      <c r="A170" s="16"/>
      <c r="B170" s="24">
        <f t="shared" si="20"/>
        <v>155</v>
      </c>
      <c r="C170" s="22">
        <f t="shared" si="14"/>
        <v>46722</v>
      </c>
      <c r="D170" s="23">
        <f t="shared" si="15"/>
        <v>226760.7728259553</v>
      </c>
      <c r="E170" s="23">
        <f t="shared" si="16"/>
        <v>1703.3670040410086</v>
      </c>
      <c r="F170" s="23">
        <f t="shared" si="17"/>
        <v>664.0467952553794</v>
      </c>
      <c r="G170" s="23">
        <f t="shared" si="18"/>
        <v>1039.3202087856293</v>
      </c>
      <c r="H170" s="25">
        <f t="shared" si="19"/>
        <v>226096.72603069997</v>
      </c>
    </row>
    <row r="171" spans="1:8" ht="15">
      <c r="A171" s="16"/>
      <c r="B171" s="24">
        <f t="shared" si="20"/>
        <v>156</v>
      </c>
      <c r="C171" s="22">
        <f t="shared" si="14"/>
        <v>46753</v>
      </c>
      <c r="D171" s="23">
        <f t="shared" si="15"/>
        <v>226096.72603069997</v>
      </c>
      <c r="E171" s="23">
        <f t="shared" si="16"/>
        <v>1703.3670040410086</v>
      </c>
      <c r="F171" s="23">
        <f t="shared" si="17"/>
        <v>667.0903430669665</v>
      </c>
      <c r="G171" s="23">
        <f t="shared" si="18"/>
        <v>1036.276660974042</v>
      </c>
      <c r="H171" s="25">
        <f t="shared" si="19"/>
        <v>225429.635687633</v>
      </c>
    </row>
    <row r="172" spans="1:8" ht="15">
      <c r="A172" s="16"/>
      <c r="B172" s="24">
        <f t="shared" si="20"/>
        <v>157</v>
      </c>
      <c r="C172" s="22">
        <f t="shared" si="14"/>
        <v>46784</v>
      </c>
      <c r="D172" s="23">
        <f t="shared" si="15"/>
        <v>225429.635687633</v>
      </c>
      <c r="E172" s="23">
        <f t="shared" si="16"/>
        <v>1703.3670040410086</v>
      </c>
      <c r="F172" s="23">
        <f t="shared" si="17"/>
        <v>670.1478404726901</v>
      </c>
      <c r="G172" s="23">
        <f t="shared" si="18"/>
        <v>1033.2191635683184</v>
      </c>
      <c r="H172" s="25">
        <f t="shared" si="19"/>
        <v>224759.48784716026</v>
      </c>
    </row>
    <row r="173" spans="1:8" ht="15">
      <c r="A173" s="16"/>
      <c r="B173" s="24">
        <f t="shared" si="20"/>
        <v>158</v>
      </c>
      <c r="C173" s="22">
        <f t="shared" si="14"/>
        <v>46813</v>
      </c>
      <c r="D173" s="23">
        <f t="shared" si="15"/>
        <v>224759.48784716026</v>
      </c>
      <c r="E173" s="23">
        <f t="shared" si="16"/>
        <v>1703.3670040410086</v>
      </c>
      <c r="F173" s="23">
        <f t="shared" si="17"/>
        <v>673.2193514081899</v>
      </c>
      <c r="G173" s="23">
        <f t="shared" si="18"/>
        <v>1030.1476526328186</v>
      </c>
      <c r="H173" s="25">
        <f t="shared" si="19"/>
        <v>224086.26849575207</v>
      </c>
    </row>
    <row r="174" spans="1:8" ht="15">
      <c r="A174" s="16"/>
      <c r="B174" s="24">
        <f t="shared" si="20"/>
        <v>159</v>
      </c>
      <c r="C174" s="22">
        <f t="shared" si="14"/>
        <v>46844</v>
      </c>
      <c r="D174" s="23">
        <f t="shared" si="15"/>
        <v>224086.26849575207</v>
      </c>
      <c r="E174" s="23">
        <f t="shared" si="16"/>
        <v>1703.3670040410086</v>
      </c>
      <c r="F174" s="23">
        <f t="shared" si="17"/>
        <v>676.3049401021441</v>
      </c>
      <c r="G174" s="23">
        <f t="shared" si="18"/>
        <v>1027.0620639388644</v>
      </c>
      <c r="H174" s="25">
        <f t="shared" si="19"/>
        <v>223409.96355564997</v>
      </c>
    </row>
    <row r="175" spans="1:8" ht="15">
      <c r="A175" s="16"/>
      <c r="B175" s="24">
        <f t="shared" si="20"/>
        <v>160</v>
      </c>
      <c r="C175" s="22">
        <f t="shared" si="14"/>
        <v>46874</v>
      </c>
      <c r="D175" s="23">
        <f t="shared" si="15"/>
        <v>223409.96355564997</v>
      </c>
      <c r="E175" s="23">
        <f t="shared" si="16"/>
        <v>1703.3670040410086</v>
      </c>
      <c r="F175" s="23">
        <f t="shared" si="17"/>
        <v>679.4046710776123</v>
      </c>
      <c r="G175" s="23">
        <f t="shared" si="18"/>
        <v>1023.9623329633961</v>
      </c>
      <c r="H175" s="25">
        <f t="shared" si="19"/>
        <v>222730.55888457235</v>
      </c>
    </row>
    <row r="176" spans="1:8" ht="15">
      <c r="A176" s="16"/>
      <c r="B176" s="24">
        <f t="shared" si="20"/>
        <v>161</v>
      </c>
      <c r="C176" s="22">
        <f t="shared" si="14"/>
        <v>46905</v>
      </c>
      <c r="D176" s="23">
        <f t="shared" si="15"/>
        <v>222730.55888457235</v>
      </c>
      <c r="E176" s="23">
        <f t="shared" si="16"/>
        <v>1703.3670040410086</v>
      </c>
      <c r="F176" s="23">
        <f t="shared" si="17"/>
        <v>682.5186091533848</v>
      </c>
      <c r="G176" s="23">
        <f t="shared" si="18"/>
        <v>1020.8483948876238</v>
      </c>
      <c r="H176" s="25">
        <f t="shared" si="19"/>
        <v>222048.0402754189</v>
      </c>
    </row>
    <row r="177" spans="1:8" ht="15">
      <c r="A177" s="16"/>
      <c r="B177" s="24">
        <f t="shared" si="20"/>
        <v>162</v>
      </c>
      <c r="C177" s="22">
        <f t="shared" si="14"/>
        <v>46935</v>
      </c>
      <c r="D177" s="23">
        <f t="shared" si="15"/>
        <v>222048.0402754189</v>
      </c>
      <c r="E177" s="23">
        <f t="shared" si="16"/>
        <v>1703.3670040410086</v>
      </c>
      <c r="F177" s="23">
        <f t="shared" si="17"/>
        <v>685.6468194453377</v>
      </c>
      <c r="G177" s="23">
        <f t="shared" si="18"/>
        <v>1017.7201845956707</v>
      </c>
      <c r="H177" s="25">
        <f t="shared" si="19"/>
        <v>221362.3934559736</v>
      </c>
    </row>
    <row r="178" spans="1:8" ht="15">
      <c r="A178" s="16"/>
      <c r="B178" s="24">
        <f t="shared" si="20"/>
        <v>163</v>
      </c>
      <c r="C178" s="22">
        <f t="shared" si="14"/>
        <v>46966</v>
      </c>
      <c r="D178" s="23">
        <f t="shared" si="15"/>
        <v>221362.3934559736</v>
      </c>
      <c r="E178" s="23">
        <f t="shared" si="16"/>
        <v>1703.3670040410086</v>
      </c>
      <c r="F178" s="23">
        <f t="shared" si="17"/>
        <v>688.7893673677954</v>
      </c>
      <c r="G178" s="23">
        <f t="shared" si="18"/>
        <v>1014.5776366732132</v>
      </c>
      <c r="H178" s="25">
        <f t="shared" si="19"/>
        <v>220673.60408860567</v>
      </c>
    </row>
    <row r="179" spans="1:8" ht="15">
      <c r="A179" s="16"/>
      <c r="B179" s="24">
        <f t="shared" si="20"/>
        <v>164</v>
      </c>
      <c r="C179" s="22">
        <f t="shared" si="14"/>
        <v>46997</v>
      </c>
      <c r="D179" s="23">
        <f t="shared" si="15"/>
        <v>220673.60408860567</v>
      </c>
      <c r="E179" s="23">
        <f t="shared" si="16"/>
        <v>1703.3670040410086</v>
      </c>
      <c r="F179" s="23">
        <f t="shared" si="17"/>
        <v>691.9463186348979</v>
      </c>
      <c r="G179" s="23">
        <f t="shared" si="18"/>
        <v>1011.4206854061106</v>
      </c>
      <c r="H179" s="25">
        <f t="shared" si="19"/>
        <v>219981.65776997083</v>
      </c>
    </row>
    <row r="180" spans="1:8" ht="15">
      <c r="A180" s="16"/>
      <c r="B180" s="24">
        <f t="shared" si="20"/>
        <v>165</v>
      </c>
      <c r="C180" s="22">
        <f t="shared" si="14"/>
        <v>47027</v>
      </c>
      <c r="D180" s="23">
        <f t="shared" si="15"/>
        <v>219981.65776997083</v>
      </c>
      <c r="E180" s="23">
        <f t="shared" si="16"/>
        <v>1703.3670040410086</v>
      </c>
      <c r="F180" s="23">
        <f t="shared" si="17"/>
        <v>695.1177392619745</v>
      </c>
      <c r="G180" s="23">
        <f t="shared" si="18"/>
        <v>1008.2492647790341</v>
      </c>
      <c r="H180" s="25">
        <f t="shared" si="19"/>
        <v>219286.5400307089</v>
      </c>
    </row>
    <row r="181" spans="1:8" ht="15">
      <c r="A181" s="16"/>
      <c r="B181" s="24">
        <f t="shared" si="20"/>
        <v>166</v>
      </c>
      <c r="C181" s="22">
        <f t="shared" si="14"/>
        <v>47058</v>
      </c>
      <c r="D181" s="23">
        <f t="shared" si="15"/>
        <v>219286.5400307089</v>
      </c>
      <c r="E181" s="23">
        <f t="shared" si="16"/>
        <v>1703.3670040410086</v>
      </c>
      <c r="F181" s="23">
        <f t="shared" si="17"/>
        <v>698.3036955669253</v>
      </c>
      <c r="G181" s="23">
        <f t="shared" si="18"/>
        <v>1005.0633084740833</v>
      </c>
      <c r="H181" s="25">
        <f t="shared" si="19"/>
        <v>218588.23633514193</v>
      </c>
    </row>
    <row r="182" spans="1:8" ht="15">
      <c r="A182" s="16"/>
      <c r="B182" s="24">
        <f t="shared" si="20"/>
        <v>167</v>
      </c>
      <c r="C182" s="22">
        <f t="shared" si="14"/>
        <v>47088</v>
      </c>
      <c r="D182" s="23">
        <f t="shared" si="15"/>
        <v>218588.23633514193</v>
      </c>
      <c r="E182" s="23">
        <f t="shared" si="16"/>
        <v>1703.3670040410086</v>
      </c>
      <c r="F182" s="23">
        <f t="shared" si="17"/>
        <v>701.5042541716069</v>
      </c>
      <c r="G182" s="23">
        <f t="shared" si="18"/>
        <v>1001.8627498694016</v>
      </c>
      <c r="H182" s="25">
        <f t="shared" si="19"/>
        <v>217886.7320809703</v>
      </c>
    </row>
    <row r="183" spans="1:8" ht="15">
      <c r="A183" s="16"/>
      <c r="B183" s="24">
        <f t="shared" si="20"/>
        <v>168</v>
      </c>
      <c r="C183" s="22">
        <f t="shared" si="14"/>
        <v>47119</v>
      </c>
      <c r="D183" s="23">
        <f t="shared" si="15"/>
        <v>217886.7320809703</v>
      </c>
      <c r="E183" s="23">
        <f t="shared" si="16"/>
        <v>1703.3670040410086</v>
      </c>
      <c r="F183" s="23">
        <f t="shared" si="17"/>
        <v>704.719482003227</v>
      </c>
      <c r="G183" s="23">
        <f t="shared" si="18"/>
        <v>998.6475220377814</v>
      </c>
      <c r="H183" s="25">
        <f t="shared" si="19"/>
        <v>217182.01259896712</v>
      </c>
    </row>
    <row r="184" spans="1:8" ht="15">
      <c r="A184" s="16"/>
      <c r="B184" s="24">
        <f t="shared" si="20"/>
        <v>169</v>
      </c>
      <c r="C184" s="22">
        <f t="shared" si="14"/>
        <v>47150</v>
      </c>
      <c r="D184" s="23">
        <f t="shared" si="15"/>
        <v>217182.01259896712</v>
      </c>
      <c r="E184" s="23">
        <f t="shared" si="16"/>
        <v>1703.3670040410086</v>
      </c>
      <c r="F184" s="23">
        <f t="shared" si="17"/>
        <v>707.9494462957417</v>
      </c>
      <c r="G184" s="23">
        <f t="shared" si="18"/>
        <v>995.417557745267</v>
      </c>
      <c r="H184" s="25">
        <f t="shared" si="19"/>
        <v>216474.06315267138</v>
      </c>
    </row>
    <row r="185" spans="1:8" ht="15">
      <c r="A185" s="16"/>
      <c r="B185" s="24">
        <f t="shared" si="20"/>
        <v>170</v>
      </c>
      <c r="C185" s="22">
        <f t="shared" si="14"/>
        <v>47178</v>
      </c>
      <c r="D185" s="23">
        <f t="shared" si="15"/>
        <v>216474.06315267138</v>
      </c>
      <c r="E185" s="23">
        <f t="shared" si="16"/>
        <v>1703.3670040410086</v>
      </c>
      <c r="F185" s="23">
        <f t="shared" si="17"/>
        <v>711.1942145912637</v>
      </c>
      <c r="G185" s="23">
        <f t="shared" si="18"/>
        <v>992.1727894497445</v>
      </c>
      <c r="H185" s="25">
        <f t="shared" si="19"/>
        <v>215762.8689380802</v>
      </c>
    </row>
    <row r="186" spans="1:8" ht="15">
      <c r="A186" s="16"/>
      <c r="B186" s="24">
        <f t="shared" si="20"/>
        <v>171</v>
      </c>
      <c r="C186" s="22">
        <f t="shared" si="14"/>
        <v>47209</v>
      </c>
      <c r="D186" s="23">
        <f t="shared" si="15"/>
        <v>215762.8689380802</v>
      </c>
      <c r="E186" s="23">
        <f t="shared" si="16"/>
        <v>1703.3670040410086</v>
      </c>
      <c r="F186" s="23">
        <f t="shared" si="17"/>
        <v>714.4538547414737</v>
      </c>
      <c r="G186" s="23">
        <f t="shared" si="18"/>
        <v>988.9131492995348</v>
      </c>
      <c r="H186" s="25">
        <f t="shared" si="19"/>
        <v>215048.41508333868</v>
      </c>
    </row>
    <row r="187" spans="1:8" ht="15">
      <c r="A187" s="16"/>
      <c r="B187" s="24">
        <f t="shared" si="20"/>
        <v>172</v>
      </c>
      <c r="C187" s="22">
        <f t="shared" si="14"/>
        <v>47239</v>
      </c>
      <c r="D187" s="23">
        <f t="shared" si="15"/>
        <v>215048.41508333868</v>
      </c>
      <c r="E187" s="23">
        <f t="shared" si="16"/>
        <v>1703.3670040410086</v>
      </c>
      <c r="F187" s="23">
        <f t="shared" si="17"/>
        <v>717.7284349090388</v>
      </c>
      <c r="G187" s="23">
        <f t="shared" si="18"/>
        <v>985.6385691319698</v>
      </c>
      <c r="H187" s="25">
        <f t="shared" si="19"/>
        <v>214330.68664842955</v>
      </c>
    </row>
    <row r="188" spans="1:8" ht="15">
      <c r="A188" s="16"/>
      <c r="B188" s="24">
        <f t="shared" si="20"/>
        <v>173</v>
      </c>
      <c r="C188" s="22">
        <f t="shared" si="14"/>
        <v>47270</v>
      </c>
      <c r="D188" s="23">
        <f t="shared" si="15"/>
        <v>214330.68664842955</v>
      </c>
      <c r="E188" s="23">
        <f t="shared" si="16"/>
        <v>1703.3670040410086</v>
      </c>
      <c r="F188" s="23">
        <f t="shared" si="17"/>
        <v>721.0180235690385</v>
      </c>
      <c r="G188" s="23">
        <f t="shared" si="18"/>
        <v>982.3489804719701</v>
      </c>
      <c r="H188" s="25">
        <f t="shared" si="19"/>
        <v>213609.66862486053</v>
      </c>
    </row>
    <row r="189" spans="1:8" ht="15">
      <c r="A189" s="16"/>
      <c r="B189" s="24">
        <f t="shared" si="20"/>
        <v>174</v>
      </c>
      <c r="C189" s="22">
        <f t="shared" si="14"/>
        <v>47300</v>
      </c>
      <c r="D189" s="23">
        <f t="shared" si="15"/>
        <v>213609.66862486053</v>
      </c>
      <c r="E189" s="23">
        <f t="shared" si="16"/>
        <v>1703.3670040410086</v>
      </c>
      <c r="F189" s="23">
        <f t="shared" si="17"/>
        <v>724.3226895103967</v>
      </c>
      <c r="G189" s="23">
        <f t="shared" si="18"/>
        <v>979.044314530612</v>
      </c>
      <c r="H189" s="25">
        <f t="shared" si="19"/>
        <v>212885.3459353501</v>
      </c>
    </row>
    <row r="190" spans="1:8" ht="15">
      <c r="A190" s="16"/>
      <c r="B190" s="24">
        <f t="shared" si="20"/>
        <v>175</v>
      </c>
      <c r="C190" s="22">
        <f t="shared" si="14"/>
        <v>47331</v>
      </c>
      <c r="D190" s="23">
        <f t="shared" si="15"/>
        <v>212885.3459353501</v>
      </c>
      <c r="E190" s="23">
        <f t="shared" si="16"/>
        <v>1703.3670040410086</v>
      </c>
      <c r="F190" s="23">
        <f t="shared" si="17"/>
        <v>727.6425018373194</v>
      </c>
      <c r="G190" s="23">
        <f t="shared" si="18"/>
        <v>975.7245022036893</v>
      </c>
      <c r="H190" s="25">
        <f t="shared" si="19"/>
        <v>212157.70343351288</v>
      </c>
    </row>
    <row r="191" spans="1:8" ht="15">
      <c r="A191" s="16"/>
      <c r="B191" s="24">
        <f t="shared" si="20"/>
        <v>176</v>
      </c>
      <c r="C191" s="22">
        <f t="shared" si="14"/>
        <v>47362</v>
      </c>
      <c r="D191" s="23">
        <f t="shared" si="15"/>
        <v>212157.70343351288</v>
      </c>
      <c r="E191" s="23">
        <f t="shared" si="16"/>
        <v>1703.3670040410086</v>
      </c>
      <c r="F191" s="23">
        <f t="shared" si="17"/>
        <v>730.9775299707404</v>
      </c>
      <c r="G191" s="23">
        <f t="shared" si="18"/>
        <v>972.3894740702682</v>
      </c>
      <c r="H191" s="25">
        <f t="shared" si="19"/>
        <v>211426.72590354213</v>
      </c>
    </row>
    <row r="192" spans="1:8" ht="15">
      <c r="A192" s="16"/>
      <c r="B192" s="24">
        <f t="shared" si="20"/>
        <v>177</v>
      </c>
      <c r="C192" s="22">
        <f t="shared" si="14"/>
        <v>47392</v>
      </c>
      <c r="D192" s="23">
        <f t="shared" si="15"/>
        <v>211426.72590354213</v>
      </c>
      <c r="E192" s="23">
        <f t="shared" si="16"/>
        <v>1703.3670040410086</v>
      </c>
      <c r="F192" s="23">
        <f t="shared" si="17"/>
        <v>734.3278436497728</v>
      </c>
      <c r="G192" s="23">
        <f t="shared" si="18"/>
        <v>969.0391603912357</v>
      </c>
      <c r="H192" s="25">
        <f t="shared" si="19"/>
        <v>210692.3980598924</v>
      </c>
    </row>
    <row r="193" spans="1:8" ht="15">
      <c r="A193" s="16"/>
      <c r="B193" s="24">
        <f t="shared" si="20"/>
        <v>178</v>
      </c>
      <c r="C193" s="22">
        <f t="shared" si="14"/>
        <v>47423</v>
      </c>
      <c r="D193" s="23">
        <f t="shared" si="15"/>
        <v>210692.3980598924</v>
      </c>
      <c r="E193" s="23">
        <f t="shared" si="16"/>
        <v>1703.3670040410086</v>
      </c>
      <c r="F193" s="23">
        <f t="shared" si="17"/>
        <v>737.6935129331677</v>
      </c>
      <c r="G193" s="23">
        <f t="shared" si="18"/>
        <v>965.6734911078408</v>
      </c>
      <c r="H193" s="25">
        <f t="shared" si="19"/>
        <v>209954.70454695908</v>
      </c>
    </row>
    <row r="194" spans="1:8" ht="15">
      <c r="A194" s="16"/>
      <c r="B194" s="24">
        <f t="shared" si="20"/>
        <v>179</v>
      </c>
      <c r="C194" s="22">
        <f t="shared" si="14"/>
        <v>47453</v>
      </c>
      <c r="D194" s="23">
        <f t="shared" si="15"/>
        <v>209954.70454695908</v>
      </c>
      <c r="E194" s="23">
        <f t="shared" si="16"/>
        <v>1703.3670040410086</v>
      </c>
      <c r="F194" s="23">
        <f t="shared" si="17"/>
        <v>741.074608200778</v>
      </c>
      <c r="G194" s="23">
        <f t="shared" si="18"/>
        <v>962.2923958402306</v>
      </c>
      <c r="H194" s="25">
        <f t="shared" si="19"/>
        <v>209213.62993875833</v>
      </c>
    </row>
    <row r="195" spans="1:8" ht="15">
      <c r="A195" s="16"/>
      <c r="B195" s="24">
        <f t="shared" si="20"/>
        <v>180</v>
      </c>
      <c r="C195" s="22">
        <f t="shared" si="14"/>
        <v>47484</v>
      </c>
      <c r="D195" s="23">
        <f t="shared" si="15"/>
        <v>209213.62993875833</v>
      </c>
      <c r="E195" s="23">
        <f t="shared" si="16"/>
        <v>1703.3670040410086</v>
      </c>
      <c r="F195" s="23">
        <f t="shared" si="17"/>
        <v>744.4712001550317</v>
      </c>
      <c r="G195" s="23">
        <f t="shared" si="18"/>
        <v>958.8958038859769</v>
      </c>
      <c r="H195" s="25">
        <f t="shared" si="19"/>
        <v>208469.15873860335</v>
      </c>
    </row>
    <row r="196" spans="1:8" ht="15">
      <c r="A196" s="16"/>
      <c r="B196" s="24">
        <f t="shared" si="20"/>
        <v>181</v>
      </c>
      <c r="C196" s="22">
        <f t="shared" si="14"/>
        <v>47515</v>
      </c>
      <c r="D196" s="23">
        <f t="shared" si="15"/>
        <v>208469.15873860335</v>
      </c>
      <c r="E196" s="23">
        <f t="shared" si="16"/>
        <v>1703.3670040410086</v>
      </c>
      <c r="F196" s="23">
        <f t="shared" si="17"/>
        <v>747.8833598224089</v>
      </c>
      <c r="G196" s="23">
        <f t="shared" si="18"/>
        <v>955.4836442185996</v>
      </c>
      <c r="H196" s="25">
        <f t="shared" si="19"/>
        <v>207721.27537878085</v>
      </c>
    </row>
    <row r="197" spans="1:8" ht="15">
      <c r="A197" s="16"/>
      <c r="B197" s="24">
        <f t="shared" si="20"/>
        <v>182</v>
      </c>
      <c r="C197" s="22">
        <f t="shared" si="14"/>
        <v>47543</v>
      </c>
      <c r="D197" s="23">
        <f t="shared" si="15"/>
        <v>207721.27537878085</v>
      </c>
      <c r="E197" s="23">
        <f t="shared" si="16"/>
        <v>1703.3670040410086</v>
      </c>
      <c r="F197" s="23">
        <f t="shared" si="17"/>
        <v>751.3111585549284</v>
      </c>
      <c r="G197" s="23">
        <f t="shared" si="18"/>
        <v>952.0558454860802</v>
      </c>
      <c r="H197" s="25">
        <f t="shared" si="19"/>
        <v>206969.964220226</v>
      </c>
    </row>
    <row r="198" spans="1:8" ht="15">
      <c r="A198" s="16"/>
      <c r="B198" s="24">
        <f t="shared" si="20"/>
        <v>183</v>
      </c>
      <c r="C198" s="22">
        <f t="shared" si="14"/>
        <v>47574</v>
      </c>
      <c r="D198" s="23">
        <f t="shared" si="15"/>
        <v>206969.964220226</v>
      </c>
      <c r="E198" s="23">
        <f t="shared" si="16"/>
        <v>1703.3670040410086</v>
      </c>
      <c r="F198" s="23">
        <f t="shared" si="17"/>
        <v>754.7546680316384</v>
      </c>
      <c r="G198" s="23">
        <f t="shared" si="18"/>
        <v>948.6123360093702</v>
      </c>
      <c r="H198" s="25">
        <f t="shared" si="19"/>
        <v>206215.2095521944</v>
      </c>
    </row>
    <row r="199" spans="1:8" ht="15">
      <c r="A199" s="16"/>
      <c r="B199" s="24">
        <f t="shared" si="20"/>
        <v>184</v>
      </c>
      <c r="C199" s="22">
        <f t="shared" si="14"/>
        <v>47604</v>
      </c>
      <c r="D199" s="23">
        <f t="shared" si="15"/>
        <v>206215.2095521944</v>
      </c>
      <c r="E199" s="23">
        <f t="shared" si="16"/>
        <v>1703.3670040410086</v>
      </c>
      <c r="F199" s="23">
        <f t="shared" si="17"/>
        <v>758.2139602601167</v>
      </c>
      <c r="G199" s="23">
        <f t="shared" si="18"/>
        <v>945.153043780892</v>
      </c>
      <c r="H199" s="25">
        <f t="shared" si="19"/>
        <v>205456.9955919342</v>
      </c>
    </row>
    <row r="200" spans="1:8" ht="15">
      <c r="A200" s="16"/>
      <c r="B200" s="24">
        <f t="shared" si="20"/>
        <v>185</v>
      </c>
      <c r="C200" s="22">
        <f t="shared" si="14"/>
        <v>47635</v>
      </c>
      <c r="D200" s="23">
        <f t="shared" si="15"/>
        <v>205456.9955919342</v>
      </c>
      <c r="E200" s="23">
        <f t="shared" si="16"/>
        <v>1703.3670040410086</v>
      </c>
      <c r="F200" s="23">
        <f t="shared" si="17"/>
        <v>761.6891075779755</v>
      </c>
      <c r="G200" s="23">
        <f t="shared" si="18"/>
        <v>941.677896463033</v>
      </c>
      <c r="H200" s="25">
        <f t="shared" si="19"/>
        <v>204695.30648435623</v>
      </c>
    </row>
    <row r="201" spans="1:8" ht="15">
      <c r="A201" s="16"/>
      <c r="B201" s="24">
        <f t="shared" si="20"/>
        <v>186</v>
      </c>
      <c r="C201" s="22">
        <f t="shared" si="14"/>
        <v>47665</v>
      </c>
      <c r="D201" s="23">
        <f t="shared" si="15"/>
        <v>204695.30648435623</v>
      </c>
      <c r="E201" s="23">
        <f t="shared" si="16"/>
        <v>1703.3670040410086</v>
      </c>
      <c r="F201" s="23">
        <f t="shared" si="17"/>
        <v>765.1801826543747</v>
      </c>
      <c r="G201" s="23">
        <f t="shared" si="18"/>
        <v>938.1868213866339</v>
      </c>
      <c r="H201" s="25">
        <f t="shared" si="19"/>
        <v>203930.12630170188</v>
      </c>
    </row>
    <row r="202" spans="1:8" ht="15">
      <c r="A202" s="16"/>
      <c r="B202" s="24">
        <f t="shared" si="20"/>
        <v>187</v>
      </c>
      <c r="C202" s="22">
        <f t="shared" si="14"/>
        <v>47696</v>
      </c>
      <c r="D202" s="23">
        <f t="shared" si="15"/>
        <v>203930.12630170188</v>
      </c>
      <c r="E202" s="23">
        <f t="shared" si="16"/>
        <v>1703.3670040410086</v>
      </c>
      <c r="F202" s="23">
        <f t="shared" si="17"/>
        <v>768.6872584915405</v>
      </c>
      <c r="G202" s="23">
        <f t="shared" si="18"/>
        <v>934.6797455494681</v>
      </c>
      <c r="H202" s="25">
        <f t="shared" si="19"/>
        <v>203161.43904321035</v>
      </c>
    </row>
    <row r="203" spans="1:8" ht="15">
      <c r="A203" s="16"/>
      <c r="B203" s="24">
        <f t="shared" si="20"/>
        <v>188</v>
      </c>
      <c r="C203" s="22">
        <f t="shared" si="14"/>
        <v>47727</v>
      </c>
      <c r="D203" s="23">
        <f t="shared" si="15"/>
        <v>203161.43904321035</v>
      </c>
      <c r="E203" s="23">
        <f t="shared" si="16"/>
        <v>1703.3670040410086</v>
      </c>
      <c r="F203" s="23">
        <f t="shared" si="17"/>
        <v>772.2104084262934</v>
      </c>
      <c r="G203" s="23">
        <f t="shared" si="18"/>
        <v>931.1565956147151</v>
      </c>
      <c r="H203" s="25">
        <f t="shared" si="19"/>
        <v>202389.22863478406</v>
      </c>
    </row>
    <row r="204" spans="1:8" ht="15">
      <c r="A204" s="16"/>
      <c r="B204" s="24">
        <f t="shared" si="20"/>
        <v>189</v>
      </c>
      <c r="C204" s="22">
        <f t="shared" si="14"/>
        <v>47757</v>
      </c>
      <c r="D204" s="23">
        <f t="shared" si="15"/>
        <v>202389.22863478406</v>
      </c>
      <c r="E204" s="23">
        <f t="shared" si="16"/>
        <v>1703.3670040410086</v>
      </c>
      <c r="F204" s="23">
        <f t="shared" si="17"/>
        <v>775.7497061315806</v>
      </c>
      <c r="G204" s="23">
        <f t="shared" si="18"/>
        <v>927.617297909428</v>
      </c>
      <c r="H204" s="25">
        <f t="shared" si="19"/>
        <v>201613.47892865242</v>
      </c>
    </row>
    <row r="205" spans="1:8" ht="15">
      <c r="A205" s="16"/>
      <c r="B205" s="24">
        <f t="shared" si="20"/>
        <v>190</v>
      </c>
      <c r="C205" s="22">
        <f t="shared" si="14"/>
        <v>47788</v>
      </c>
      <c r="D205" s="23">
        <f t="shared" si="15"/>
        <v>201613.47892865242</v>
      </c>
      <c r="E205" s="23">
        <f t="shared" si="16"/>
        <v>1703.3670040410086</v>
      </c>
      <c r="F205" s="23">
        <f t="shared" si="17"/>
        <v>779.305225618017</v>
      </c>
      <c r="G205" s="23">
        <f t="shared" si="18"/>
        <v>924.0617784229916</v>
      </c>
      <c r="H205" s="25">
        <f t="shared" si="19"/>
        <v>200834.1737030344</v>
      </c>
    </row>
    <row r="206" spans="1:8" ht="15">
      <c r="A206" s="16"/>
      <c r="B206" s="24">
        <f t="shared" si="20"/>
        <v>191</v>
      </c>
      <c r="C206" s="22">
        <f t="shared" si="14"/>
        <v>47818</v>
      </c>
      <c r="D206" s="23">
        <f t="shared" si="15"/>
        <v>200834.1737030344</v>
      </c>
      <c r="E206" s="23">
        <f t="shared" si="16"/>
        <v>1703.3670040410086</v>
      </c>
      <c r="F206" s="23">
        <f t="shared" si="17"/>
        <v>782.8770412354329</v>
      </c>
      <c r="G206" s="23">
        <f t="shared" si="18"/>
        <v>920.4899628055756</v>
      </c>
      <c r="H206" s="25">
        <f t="shared" si="19"/>
        <v>200051.29666179908</v>
      </c>
    </row>
    <row r="207" spans="1:8" ht="15">
      <c r="A207" s="16"/>
      <c r="B207" s="24">
        <f t="shared" si="20"/>
        <v>192</v>
      </c>
      <c r="C207" s="22">
        <f t="shared" si="14"/>
        <v>47849</v>
      </c>
      <c r="D207" s="23">
        <f t="shared" si="15"/>
        <v>200051.29666179908</v>
      </c>
      <c r="E207" s="23">
        <f t="shared" si="16"/>
        <v>1703.3670040410086</v>
      </c>
      <c r="F207" s="23">
        <f t="shared" si="17"/>
        <v>786.4652276744287</v>
      </c>
      <c r="G207" s="23">
        <f t="shared" si="18"/>
        <v>916.90177636658</v>
      </c>
      <c r="H207" s="25">
        <f t="shared" si="19"/>
        <v>199264.83143412462</v>
      </c>
    </row>
    <row r="208" spans="1:8" ht="15">
      <c r="A208" s="16"/>
      <c r="B208" s="24">
        <f t="shared" si="20"/>
        <v>193</v>
      </c>
      <c r="C208" s="22">
        <f aca="true" t="shared" si="21" ref="C208:C271">IF(Loan_Not_Paid*Values_Entered,Payment_Date,"")</f>
        <v>47880</v>
      </c>
      <c r="D208" s="23">
        <f aca="true" t="shared" si="22" ref="D208:D271">IF(Loan_Not_Paid*Values_Entered,Beginning_Balance,"")</f>
        <v>199264.83143412462</v>
      </c>
      <c r="E208" s="23">
        <f aca="true" t="shared" si="23" ref="E208:E271">IF(Loan_Not_Paid*Values_Entered,Monthly_Payment,"")</f>
        <v>1703.3670040410086</v>
      </c>
      <c r="F208" s="23">
        <f aca="true" t="shared" si="24" ref="F208:F271">IF(Loan_Not_Paid*Values_Entered,Principal,"")</f>
        <v>790.0698599679364</v>
      </c>
      <c r="G208" s="23">
        <f aca="true" t="shared" si="25" ref="G208:G271">IF(Loan_Not_Paid*Values_Entered,Interest,"")</f>
        <v>913.2971440730722</v>
      </c>
      <c r="H208" s="25">
        <f aca="true" t="shared" si="26" ref="H208:H271">IF(Loan_Not_Paid*Values_Entered,Ending_Balance,"")</f>
        <v>198474.76157415658</v>
      </c>
    </row>
    <row r="209" spans="1:8" ht="15">
      <c r="A209" s="16"/>
      <c r="B209" s="24">
        <f aca="true" t="shared" si="27" ref="B209:B272">IF(Loan_Not_Paid*Values_Entered,Payment_Number,"")</f>
        <v>194</v>
      </c>
      <c r="C209" s="22">
        <f t="shared" si="21"/>
        <v>47908</v>
      </c>
      <c r="D209" s="23">
        <f t="shared" si="22"/>
        <v>198474.76157415658</v>
      </c>
      <c r="E209" s="23">
        <f t="shared" si="23"/>
        <v>1703.3670040410086</v>
      </c>
      <c r="F209" s="23">
        <f t="shared" si="24"/>
        <v>793.6910134927895</v>
      </c>
      <c r="G209" s="23">
        <f t="shared" si="25"/>
        <v>909.6759905482191</v>
      </c>
      <c r="H209" s="25">
        <f t="shared" si="26"/>
        <v>197681.07056066394</v>
      </c>
    </row>
    <row r="210" spans="1:8" ht="15">
      <c r="A210" s="16"/>
      <c r="B210" s="24">
        <f t="shared" si="27"/>
        <v>195</v>
      </c>
      <c r="C210" s="22">
        <f t="shared" si="21"/>
        <v>47939</v>
      </c>
      <c r="D210" s="23">
        <f t="shared" si="22"/>
        <v>197681.07056066394</v>
      </c>
      <c r="E210" s="23">
        <f t="shared" si="23"/>
        <v>1703.3670040410086</v>
      </c>
      <c r="F210" s="23">
        <f t="shared" si="24"/>
        <v>797.328763971298</v>
      </c>
      <c r="G210" s="23">
        <f t="shared" si="25"/>
        <v>906.0382400697105</v>
      </c>
      <c r="H210" s="25">
        <f t="shared" si="26"/>
        <v>196883.74179669248</v>
      </c>
    </row>
    <row r="211" spans="1:8" ht="15">
      <c r="A211" s="16"/>
      <c r="B211" s="24">
        <f t="shared" si="27"/>
        <v>196</v>
      </c>
      <c r="C211" s="22">
        <f t="shared" si="21"/>
        <v>47969</v>
      </c>
      <c r="D211" s="23">
        <f t="shared" si="22"/>
        <v>196883.74179669248</v>
      </c>
      <c r="E211" s="23">
        <f t="shared" si="23"/>
        <v>1703.3670040410086</v>
      </c>
      <c r="F211" s="23">
        <f t="shared" si="24"/>
        <v>800.9831874728333</v>
      </c>
      <c r="G211" s="23">
        <f t="shared" si="25"/>
        <v>902.3838165681753</v>
      </c>
      <c r="H211" s="25">
        <f t="shared" si="26"/>
        <v>196082.7586092197</v>
      </c>
    </row>
    <row r="212" spans="1:8" ht="15">
      <c r="A212" s="16"/>
      <c r="B212" s="24">
        <f t="shared" si="27"/>
        <v>197</v>
      </c>
      <c r="C212" s="22">
        <f t="shared" si="21"/>
        <v>48000</v>
      </c>
      <c r="D212" s="23">
        <f t="shared" si="22"/>
        <v>196082.7586092197</v>
      </c>
      <c r="E212" s="23">
        <f t="shared" si="23"/>
        <v>1703.3670040410086</v>
      </c>
      <c r="F212" s="23">
        <f t="shared" si="24"/>
        <v>804.654360415417</v>
      </c>
      <c r="G212" s="23">
        <f t="shared" si="25"/>
        <v>898.7126436255916</v>
      </c>
      <c r="H212" s="25">
        <f t="shared" si="26"/>
        <v>195278.10424880427</v>
      </c>
    </row>
    <row r="213" spans="1:8" ht="15">
      <c r="A213" s="16"/>
      <c r="B213" s="24">
        <f t="shared" si="27"/>
        <v>198</v>
      </c>
      <c r="C213" s="22">
        <f t="shared" si="21"/>
        <v>48030</v>
      </c>
      <c r="D213" s="23">
        <f t="shared" si="22"/>
        <v>195278.10424880427</v>
      </c>
      <c r="E213" s="23">
        <f t="shared" si="23"/>
        <v>1703.3670040410086</v>
      </c>
      <c r="F213" s="23">
        <f t="shared" si="24"/>
        <v>808.342359567321</v>
      </c>
      <c r="G213" s="23">
        <f t="shared" si="25"/>
        <v>895.0246444736875</v>
      </c>
      <c r="H213" s="25">
        <f t="shared" si="26"/>
        <v>194469.76188923686</v>
      </c>
    </row>
    <row r="214" spans="1:8" ht="15">
      <c r="A214" s="16"/>
      <c r="B214" s="24">
        <f t="shared" si="27"/>
        <v>199</v>
      </c>
      <c r="C214" s="22">
        <f t="shared" si="21"/>
        <v>48061</v>
      </c>
      <c r="D214" s="23">
        <f t="shared" si="22"/>
        <v>194469.76188923686</v>
      </c>
      <c r="E214" s="23">
        <f t="shared" si="23"/>
        <v>1703.3670040410086</v>
      </c>
      <c r="F214" s="23">
        <f t="shared" si="24"/>
        <v>812.0472620486712</v>
      </c>
      <c r="G214" s="23">
        <f t="shared" si="25"/>
        <v>891.3197419923372</v>
      </c>
      <c r="H214" s="25">
        <f t="shared" si="26"/>
        <v>193657.71462718828</v>
      </c>
    </row>
    <row r="215" spans="1:8" ht="15">
      <c r="A215" s="16"/>
      <c r="B215" s="24">
        <f t="shared" si="27"/>
        <v>200</v>
      </c>
      <c r="C215" s="22">
        <f t="shared" si="21"/>
        <v>48092</v>
      </c>
      <c r="D215" s="23">
        <f t="shared" si="22"/>
        <v>193657.71462718828</v>
      </c>
      <c r="E215" s="23">
        <f t="shared" si="23"/>
        <v>1703.3670040410086</v>
      </c>
      <c r="F215" s="23">
        <f t="shared" si="24"/>
        <v>815.7691453330609</v>
      </c>
      <c r="G215" s="23">
        <f t="shared" si="25"/>
        <v>887.5978587079478</v>
      </c>
      <c r="H215" s="25">
        <f t="shared" si="26"/>
        <v>192841.9454818553</v>
      </c>
    </row>
    <row r="216" spans="1:8" ht="15">
      <c r="A216" s="16"/>
      <c r="B216" s="24">
        <f t="shared" si="27"/>
        <v>201</v>
      </c>
      <c r="C216" s="22">
        <f t="shared" si="21"/>
        <v>48122</v>
      </c>
      <c r="D216" s="23">
        <f t="shared" si="22"/>
        <v>192841.9454818553</v>
      </c>
      <c r="E216" s="23">
        <f t="shared" si="23"/>
        <v>1703.3670040410086</v>
      </c>
      <c r="F216" s="23">
        <f t="shared" si="24"/>
        <v>819.5080872491708</v>
      </c>
      <c r="G216" s="23">
        <f t="shared" si="25"/>
        <v>883.8589167918379</v>
      </c>
      <c r="H216" s="25">
        <f t="shared" si="26"/>
        <v>192022.43739460607</v>
      </c>
    </row>
    <row r="217" spans="1:8" ht="15">
      <c r="A217" s="16"/>
      <c r="B217" s="24">
        <f t="shared" si="27"/>
        <v>202</v>
      </c>
      <c r="C217" s="22">
        <f t="shared" si="21"/>
        <v>48153</v>
      </c>
      <c r="D217" s="23">
        <f t="shared" si="22"/>
        <v>192022.43739460607</v>
      </c>
      <c r="E217" s="23">
        <f t="shared" si="23"/>
        <v>1703.3670040410086</v>
      </c>
      <c r="F217" s="23">
        <f t="shared" si="24"/>
        <v>823.2641659823962</v>
      </c>
      <c r="G217" s="23">
        <f t="shared" si="25"/>
        <v>880.1028380586122</v>
      </c>
      <c r="H217" s="25">
        <f t="shared" si="26"/>
        <v>191199.17322862358</v>
      </c>
    </row>
    <row r="218" spans="1:8" ht="15">
      <c r="A218" s="16"/>
      <c r="B218" s="24">
        <f t="shared" si="27"/>
        <v>203</v>
      </c>
      <c r="C218" s="22">
        <f t="shared" si="21"/>
        <v>48183</v>
      </c>
      <c r="D218" s="23">
        <f t="shared" si="22"/>
        <v>191199.17322862358</v>
      </c>
      <c r="E218" s="23">
        <f t="shared" si="23"/>
        <v>1703.3670040410086</v>
      </c>
      <c r="F218" s="23">
        <f t="shared" si="24"/>
        <v>827.0374600764823</v>
      </c>
      <c r="G218" s="23">
        <f t="shared" si="25"/>
        <v>876.3295439645264</v>
      </c>
      <c r="H218" s="25">
        <f t="shared" si="26"/>
        <v>190372.13576854707</v>
      </c>
    </row>
    <row r="219" spans="1:8" ht="15">
      <c r="A219" s="16"/>
      <c r="B219" s="24">
        <f t="shared" si="27"/>
        <v>204</v>
      </c>
      <c r="C219" s="22">
        <f t="shared" si="21"/>
        <v>48214</v>
      </c>
      <c r="D219" s="23">
        <f t="shared" si="22"/>
        <v>190372.13576854707</v>
      </c>
      <c r="E219" s="23">
        <f t="shared" si="23"/>
        <v>1703.3670040410086</v>
      </c>
      <c r="F219" s="23">
        <f t="shared" si="24"/>
        <v>830.8280484351661</v>
      </c>
      <c r="G219" s="23">
        <f t="shared" si="25"/>
        <v>872.5389556058425</v>
      </c>
      <c r="H219" s="25">
        <f t="shared" si="26"/>
        <v>189541.30772011192</v>
      </c>
    </row>
    <row r="220" spans="1:8" ht="15">
      <c r="A220" s="16"/>
      <c r="B220" s="24">
        <f t="shared" si="27"/>
        <v>205</v>
      </c>
      <c r="C220" s="22">
        <f t="shared" si="21"/>
        <v>48245</v>
      </c>
      <c r="D220" s="23">
        <f t="shared" si="22"/>
        <v>189541.30772011192</v>
      </c>
      <c r="E220" s="23">
        <f t="shared" si="23"/>
        <v>1703.3670040410086</v>
      </c>
      <c r="F220" s="23">
        <f t="shared" si="24"/>
        <v>834.6360103238272</v>
      </c>
      <c r="G220" s="23">
        <f t="shared" si="25"/>
        <v>868.7309937171814</v>
      </c>
      <c r="H220" s="25">
        <f t="shared" si="26"/>
        <v>188706.67170978815</v>
      </c>
    </row>
    <row r="221" spans="1:8" ht="15">
      <c r="A221" s="16"/>
      <c r="B221" s="24">
        <f t="shared" si="27"/>
        <v>206</v>
      </c>
      <c r="C221" s="22">
        <f t="shared" si="21"/>
        <v>48274</v>
      </c>
      <c r="D221" s="23">
        <f t="shared" si="22"/>
        <v>188706.67170978815</v>
      </c>
      <c r="E221" s="23">
        <f t="shared" si="23"/>
        <v>1703.3670040410086</v>
      </c>
      <c r="F221" s="23">
        <f t="shared" si="24"/>
        <v>838.4614253711447</v>
      </c>
      <c r="G221" s="23">
        <f t="shared" si="25"/>
        <v>864.9055786698639</v>
      </c>
      <c r="H221" s="25">
        <f t="shared" si="26"/>
        <v>187868.21028441703</v>
      </c>
    </row>
    <row r="222" spans="1:8" ht="15">
      <c r="A222" s="16"/>
      <c r="B222" s="24">
        <f t="shared" si="27"/>
        <v>207</v>
      </c>
      <c r="C222" s="22">
        <f t="shared" si="21"/>
        <v>48305</v>
      </c>
      <c r="D222" s="23">
        <f t="shared" si="22"/>
        <v>187868.21028441703</v>
      </c>
      <c r="E222" s="23">
        <f t="shared" si="23"/>
        <v>1703.3670040410086</v>
      </c>
      <c r="F222" s="23">
        <f t="shared" si="24"/>
        <v>842.3043735707626</v>
      </c>
      <c r="G222" s="23">
        <f t="shared" si="25"/>
        <v>861.0626304702461</v>
      </c>
      <c r="H222" s="25">
        <f t="shared" si="26"/>
        <v>187025.9059108462</v>
      </c>
    </row>
    <row r="223" spans="1:8" ht="15">
      <c r="A223" s="16"/>
      <c r="B223" s="24">
        <f t="shared" si="27"/>
        <v>208</v>
      </c>
      <c r="C223" s="22">
        <f t="shared" si="21"/>
        <v>48335</v>
      </c>
      <c r="D223" s="23">
        <f t="shared" si="22"/>
        <v>187025.9059108462</v>
      </c>
      <c r="E223" s="23">
        <f t="shared" si="23"/>
        <v>1703.3670040410086</v>
      </c>
      <c r="F223" s="23">
        <f t="shared" si="24"/>
        <v>846.1649352829619</v>
      </c>
      <c r="G223" s="23">
        <f t="shared" si="25"/>
        <v>857.2020687580468</v>
      </c>
      <c r="H223" s="25">
        <f t="shared" si="26"/>
        <v>186179.7409755633</v>
      </c>
    </row>
    <row r="224" spans="1:8" ht="15">
      <c r="A224" s="16"/>
      <c r="B224" s="24">
        <f t="shared" si="27"/>
        <v>209</v>
      </c>
      <c r="C224" s="22">
        <f t="shared" si="21"/>
        <v>48366</v>
      </c>
      <c r="D224" s="23">
        <f t="shared" si="22"/>
        <v>186179.7409755633</v>
      </c>
      <c r="E224" s="23">
        <f t="shared" si="23"/>
        <v>1703.3670040410086</v>
      </c>
      <c r="F224" s="23">
        <f t="shared" si="24"/>
        <v>850.0431912363422</v>
      </c>
      <c r="G224" s="23">
        <f t="shared" si="25"/>
        <v>853.3238128046665</v>
      </c>
      <c r="H224" s="25">
        <f t="shared" si="26"/>
        <v>185329.69778432685</v>
      </c>
    </row>
    <row r="225" spans="1:8" ht="15">
      <c r="A225" s="16"/>
      <c r="B225" s="24">
        <f t="shared" si="27"/>
        <v>210</v>
      </c>
      <c r="C225" s="22">
        <f t="shared" si="21"/>
        <v>48396</v>
      </c>
      <c r="D225" s="23">
        <f t="shared" si="22"/>
        <v>185329.69778432685</v>
      </c>
      <c r="E225" s="23">
        <f t="shared" si="23"/>
        <v>1703.3670040410086</v>
      </c>
      <c r="F225" s="23">
        <f t="shared" si="24"/>
        <v>853.9392225295086</v>
      </c>
      <c r="G225" s="23">
        <f t="shared" si="25"/>
        <v>849.4277815114999</v>
      </c>
      <c r="H225" s="25">
        <f t="shared" si="26"/>
        <v>184475.75856179744</v>
      </c>
    </row>
    <row r="226" spans="1:8" ht="15">
      <c r="A226" s="16"/>
      <c r="B226" s="24">
        <f t="shared" si="27"/>
        <v>211</v>
      </c>
      <c r="C226" s="22">
        <f t="shared" si="21"/>
        <v>48427</v>
      </c>
      <c r="D226" s="23">
        <f t="shared" si="22"/>
        <v>184475.75856179744</v>
      </c>
      <c r="E226" s="23">
        <f t="shared" si="23"/>
        <v>1703.3670040410086</v>
      </c>
      <c r="F226" s="23">
        <f t="shared" si="24"/>
        <v>857.8531106327688</v>
      </c>
      <c r="G226" s="23">
        <f t="shared" si="25"/>
        <v>845.5138934082395</v>
      </c>
      <c r="H226" s="25">
        <f t="shared" si="26"/>
        <v>183617.9054511647</v>
      </c>
    </row>
    <row r="227" spans="1:8" ht="15">
      <c r="A227" s="16"/>
      <c r="B227" s="24">
        <f t="shared" si="27"/>
        <v>212</v>
      </c>
      <c r="C227" s="22">
        <f t="shared" si="21"/>
        <v>48458</v>
      </c>
      <c r="D227" s="23">
        <f t="shared" si="22"/>
        <v>183617.9054511647</v>
      </c>
      <c r="E227" s="23">
        <f t="shared" si="23"/>
        <v>1703.3670040410086</v>
      </c>
      <c r="F227" s="23">
        <f t="shared" si="24"/>
        <v>861.7849373898358</v>
      </c>
      <c r="G227" s="23">
        <f t="shared" si="25"/>
        <v>841.5820666511727</v>
      </c>
      <c r="H227" s="25">
        <f t="shared" si="26"/>
        <v>182756.12051377492</v>
      </c>
    </row>
    <row r="228" spans="1:8" ht="15">
      <c r="A228" s="16"/>
      <c r="B228" s="24">
        <f t="shared" si="27"/>
        <v>213</v>
      </c>
      <c r="C228" s="22">
        <f t="shared" si="21"/>
        <v>48488</v>
      </c>
      <c r="D228" s="23">
        <f t="shared" si="22"/>
        <v>182756.12051377492</v>
      </c>
      <c r="E228" s="23">
        <f t="shared" si="23"/>
        <v>1703.3670040410086</v>
      </c>
      <c r="F228" s="23">
        <f t="shared" si="24"/>
        <v>865.7347850195392</v>
      </c>
      <c r="G228" s="23">
        <f t="shared" si="25"/>
        <v>837.6322190214695</v>
      </c>
      <c r="H228" s="25">
        <f t="shared" si="26"/>
        <v>181890.38572875527</v>
      </c>
    </row>
    <row r="229" spans="1:8" ht="15">
      <c r="A229" s="16"/>
      <c r="B229" s="24">
        <f t="shared" si="27"/>
        <v>214</v>
      </c>
      <c r="C229" s="22">
        <f t="shared" si="21"/>
        <v>48519</v>
      </c>
      <c r="D229" s="23">
        <f t="shared" si="22"/>
        <v>181890.38572875527</v>
      </c>
      <c r="E229" s="23">
        <f t="shared" si="23"/>
        <v>1703.3670040410086</v>
      </c>
      <c r="F229" s="23">
        <f t="shared" si="24"/>
        <v>869.7027361175454</v>
      </c>
      <c r="G229" s="23">
        <f t="shared" si="25"/>
        <v>833.6642679234631</v>
      </c>
      <c r="H229" s="25">
        <f t="shared" si="26"/>
        <v>181020.68299263762</v>
      </c>
    </row>
    <row r="230" spans="1:8" ht="15">
      <c r="A230" s="16"/>
      <c r="B230" s="24">
        <f t="shared" si="27"/>
        <v>215</v>
      </c>
      <c r="C230" s="22">
        <f t="shared" si="21"/>
        <v>48549</v>
      </c>
      <c r="D230" s="23">
        <f t="shared" si="22"/>
        <v>181020.68299263762</v>
      </c>
      <c r="E230" s="23">
        <f t="shared" si="23"/>
        <v>1703.3670040410086</v>
      </c>
      <c r="F230" s="23">
        <f t="shared" si="24"/>
        <v>873.6888736580843</v>
      </c>
      <c r="G230" s="23">
        <f t="shared" si="25"/>
        <v>829.6781303829243</v>
      </c>
      <c r="H230" s="25">
        <f t="shared" si="26"/>
        <v>180146.99411897955</v>
      </c>
    </row>
    <row r="231" spans="1:8" ht="15">
      <c r="A231" s="16"/>
      <c r="B231" s="24">
        <f t="shared" si="27"/>
        <v>216</v>
      </c>
      <c r="C231" s="22">
        <f t="shared" si="21"/>
        <v>48580</v>
      </c>
      <c r="D231" s="23">
        <f t="shared" si="22"/>
        <v>180146.99411897955</v>
      </c>
      <c r="E231" s="23">
        <f t="shared" si="23"/>
        <v>1703.3670040410086</v>
      </c>
      <c r="F231" s="23">
        <f t="shared" si="24"/>
        <v>877.6932809956836</v>
      </c>
      <c r="G231" s="23">
        <f t="shared" si="25"/>
        <v>825.6737230453247</v>
      </c>
      <c r="H231" s="25">
        <f t="shared" si="26"/>
        <v>179269.30083798396</v>
      </c>
    </row>
    <row r="232" spans="1:8" ht="15">
      <c r="A232" s="16"/>
      <c r="B232" s="24">
        <f t="shared" si="27"/>
        <v>217</v>
      </c>
      <c r="C232" s="22">
        <f t="shared" si="21"/>
        <v>48611</v>
      </c>
      <c r="D232" s="23">
        <f t="shared" si="22"/>
        <v>179269.30083798396</v>
      </c>
      <c r="E232" s="23">
        <f t="shared" si="23"/>
        <v>1703.3670040410086</v>
      </c>
      <c r="F232" s="23">
        <f t="shared" si="24"/>
        <v>881.716041866914</v>
      </c>
      <c r="G232" s="23">
        <f t="shared" si="25"/>
        <v>821.6509621740947</v>
      </c>
      <c r="H232" s="25">
        <f t="shared" si="26"/>
        <v>178387.58479611704</v>
      </c>
    </row>
    <row r="233" spans="1:8" ht="15">
      <c r="A233" s="16"/>
      <c r="B233" s="24">
        <f t="shared" si="27"/>
        <v>218</v>
      </c>
      <c r="C233" s="22">
        <f t="shared" si="21"/>
        <v>48639</v>
      </c>
      <c r="D233" s="23">
        <f t="shared" si="22"/>
        <v>178387.58479611704</v>
      </c>
      <c r="E233" s="23">
        <f t="shared" si="23"/>
        <v>1703.3670040410086</v>
      </c>
      <c r="F233" s="23">
        <f t="shared" si="24"/>
        <v>885.7572403921373</v>
      </c>
      <c r="G233" s="23">
        <f t="shared" si="25"/>
        <v>817.6097636488712</v>
      </c>
      <c r="H233" s="25">
        <f t="shared" si="26"/>
        <v>177501.82755572489</v>
      </c>
    </row>
    <row r="234" spans="1:8" ht="15">
      <c r="A234" s="16"/>
      <c r="B234" s="24">
        <f t="shared" si="27"/>
        <v>219</v>
      </c>
      <c r="C234" s="22">
        <f t="shared" si="21"/>
        <v>48670</v>
      </c>
      <c r="D234" s="23">
        <f t="shared" si="22"/>
        <v>177501.82755572489</v>
      </c>
      <c r="E234" s="23">
        <f t="shared" si="23"/>
        <v>1703.3670040410086</v>
      </c>
      <c r="F234" s="23">
        <f t="shared" si="24"/>
        <v>889.816961077268</v>
      </c>
      <c r="G234" s="23">
        <f t="shared" si="25"/>
        <v>813.5500429637408</v>
      </c>
      <c r="H234" s="25">
        <f t="shared" si="26"/>
        <v>176612.0105946476</v>
      </c>
    </row>
    <row r="235" spans="1:8" ht="15">
      <c r="A235" s="16"/>
      <c r="B235" s="24">
        <f t="shared" si="27"/>
        <v>220</v>
      </c>
      <c r="C235" s="22">
        <f t="shared" si="21"/>
        <v>48700</v>
      </c>
      <c r="D235" s="23">
        <f t="shared" si="22"/>
        <v>176612.0105946476</v>
      </c>
      <c r="E235" s="23">
        <f t="shared" si="23"/>
        <v>1703.3670040410086</v>
      </c>
      <c r="F235" s="23">
        <f t="shared" si="24"/>
        <v>893.8952888155386</v>
      </c>
      <c r="G235" s="23">
        <f t="shared" si="25"/>
        <v>809.4717152254698</v>
      </c>
      <c r="H235" s="25">
        <f t="shared" si="26"/>
        <v>175718.11530583212</v>
      </c>
    </row>
    <row r="236" spans="1:8" ht="15">
      <c r="A236" s="16"/>
      <c r="B236" s="24">
        <f t="shared" si="27"/>
        <v>221</v>
      </c>
      <c r="C236" s="22">
        <f t="shared" si="21"/>
        <v>48731</v>
      </c>
      <c r="D236" s="23">
        <f t="shared" si="22"/>
        <v>175718.11530583212</v>
      </c>
      <c r="E236" s="23">
        <f t="shared" si="23"/>
        <v>1703.3670040410086</v>
      </c>
      <c r="F236" s="23">
        <f t="shared" si="24"/>
        <v>897.9923088892765</v>
      </c>
      <c r="G236" s="23">
        <f t="shared" si="25"/>
        <v>805.374695151732</v>
      </c>
      <c r="H236" s="25">
        <f t="shared" si="26"/>
        <v>174820.12299694272</v>
      </c>
    </row>
    <row r="237" spans="1:8" ht="15">
      <c r="A237" s="16"/>
      <c r="B237" s="24">
        <f t="shared" si="27"/>
        <v>222</v>
      </c>
      <c r="C237" s="22">
        <f t="shared" si="21"/>
        <v>48761</v>
      </c>
      <c r="D237" s="23">
        <f t="shared" si="22"/>
        <v>174820.12299694272</v>
      </c>
      <c r="E237" s="23">
        <f t="shared" si="23"/>
        <v>1703.3670040410086</v>
      </c>
      <c r="F237" s="23">
        <f t="shared" si="24"/>
        <v>902.1081069716857</v>
      </c>
      <c r="G237" s="23">
        <f t="shared" si="25"/>
        <v>801.2588970693229</v>
      </c>
      <c r="H237" s="25">
        <f t="shared" si="26"/>
        <v>173918.01488997112</v>
      </c>
    </row>
    <row r="238" spans="1:8" ht="15">
      <c r="A238" s="16"/>
      <c r="B238" s="24">
        <f t="shared" si="27"/>
        <v>223</v>
      </c>
      <c r="C238" s="22">
        <f t="shared" si="21"/>
        <v>48792</v>
      </c>
      <c r="D238" s="23">
        <f t="shared" si="22"/>
        <v>173918.01488997112</v>
      </c>
      <c r="E238" s="23">
        <f t="shared" si="23"/>
        <v>1703.3670040410086</v>
      </c>
      <c r="F238" s="23">
        <f t="shared" si="24"/>
        <v>906.2427691286395</v>
      </c>
      <c r="G238" s="23">
        <f t="shared" si="25"/>
        <v>797.1242349123692</v>
      </c>
      <c r="H238" s="25">
        <f t="shared" si="26"/>
        <v>173011.77212084248</v>
      </c>
    </row>
    <row r="239" spans="1:8" ht="15">
      <c r="A239" s="16"/>
      <c r="B239" s="24">
        <f t="shared" si="27"/>
        <v>224</v>
      </c>
      <c r="C239" s="22">
        <f t="shared" si="21"/>
        <v>48823</v>
      </c>
      <c r="D239" s="23">
        <f t="shared" si="22"/>
        <v>173011.77212084248</v>
      </c>
      <c r="E239" s="23">
        <f t="shared" si="23"/>
        <v>1703.3670040410086</v>
      </c>
      <c r="F239" s="23">
        <f t="shared" si="24"/>
        <v>910.3963818204791</v>
      </c>
      <c r="G239" s="23">
        <f t="shared" si="25"/>
        <v>792.9706222205297</v>
      </c>
      <c r="H239" s="25">
        <f t="shared" si="26"/>
        <v>172101.37573902193</v>
      </c>
    </row>
    <row r="240" spans="1:8" ht="15">
      <c r="A240" s="16"/>
      <c r="B240" s="24">
        <f t="shared" si="27"/>
        <v>225</v>
      </c>
      <c r="C240" s="22">
        <f t="shared" si="21"/>
        <v>48853</v>
      </c>
      <c r="D240" s="23">
        <f t="shared" si="22"/>
        <v>172101.37573902193</v>
      </c>
      <c r="E240" s="23">
        <f t="shared" si="23"/>
        <v>1703.3670040410086</v>
      </c>
      <c r="F240" s="23">
        <f t="shared" si="24"/>
        <v>914.5690319038227</v>
      </c>
      <c r="G240" s="23">
        <f t="shared" si="25"/>
        <v>788.7979721371855</v>
      </c>
      <c r="H240" s="25">
        <f t="shared" si="26"/>
        <v>171186.80670711806</v>
      </c>
    </row>
    <row r="241" spans="1:8" ht="15">
      <c r="A241" s="16"/>
      <c r="B241" s="24">
        <f t="shared" si="27"/>
        <v>226</v>
      </c>
      <c r="C241" s="22">
        <f t="shared" si="21"/>
        <v>48884</v>
      </c>
      <c r="D241" s="23">
        <f t="shared" si="22"/>
        <v>171186.80670711806</v>
      </c>
      <c r="E241" s="23">
        <f t="shared" si="23"/>
        <v>1703.3670040410086</v>
      </c>
      <c r="F241" s="23">
        <f t="shared" si="24"/>
        <v>918.7608066333821</v>
      </c>
      <c r="G241" s="23">
        <f t="shared" si="25"/>
        <v>784.6061974076266</v>
      </c>
      <c r="H241" s="25">
        <f t="shared" si="26"/>
        <v>170268.04590048478</v>
      </c>
    </row>
    <row r="242" spans="1:8" ht="15">
      <c r="A242" s="16"/>
      <c r="B242" s="24">
        <f t="shared" si="27"/>
        <v>227</v>
      </c>
      <c r="C242" s="22">
        <f t="shared" si="21"/>
        <v>48914</v>
      </c>
      <c r="D242" s="23">
        <f t="shared" si="22"/>
        <v>170268.04590048478</v>
      </c>
      <c r="E242" s="23">
        <f t="shared" si="23"/>
        <v>1703.3670040410086</v>
      </c>
      <c r="F242" s="23">
        <f t="shared" si="24"/>
        <v>922.9717936637851</v>
      </c>
      <c r="G242" s="23">
        <f t="shared" si="25"/>
        <v>780.3952103772235</v>
      </c>
      <c r="H242" s="25">
        <f t="shared" si="26"/>
        <v>169345.07410682098</v>
      </c>
    </row>
    <row r="243" spans="1:8" ht="15">
      <c r="A243" s="16"/>
      <c r="B243" s="24">
        <f t="shared" si="27"/>
        <v>228</v>
      </c>
      <c r="C243" s="22">
        <f t="shared" si="21"/>
        <v>48945</v>
      </c>
      <c r="D243" s="23">
        <f t="shared" si="22"/>
        <v>169345.07410682098</v>
      </c>
      <c r="E243" s="23">
        <f t="shared" si="23"/>
        <v>1703.3670040410086</v>
      </c>
      <c r="F243" s="23">
        <f t="shared" si="24"/>
        <v>927.2020810514108</v>
      </c>
      <c r="G243" s="23">
        <f t="shared" si="25"/>
        <v>776.1649229895977</v>
      </c>
      <c r="H243" s="25">
        <f t="shared" si="26"/>
        <v>168417.87202576955</v>
      </c>
    </row>
    <row r="244" spans="1:8" ht="15">
      <c r="A244" s="16"/>
      <c r="B244" s="24">
        <f t="shared" si="27"/>
        <v>229</v>
      </c>
      <c r="C244" s="22">
        <f t="shared" si="21"/>
        <v>48976</v>
      </c>
      <c r="D244" s="23">
        <f t="shared" si="22"/>
        <v>168417.87202576955</v>
      </c>
      <c r="E244" s="23">
        <f t="shared" si="23"/>
        <v>1703.3670040410086</v>
      </c>
      <c r="F244" s="23">
        <f t="shared" si="24"/>
        <v>931.4517572562297</v>
      </c>
      <c r="G244" s="23">
        <f t="shared" si="25"/>
        <v>771.9152467847787</v>
      </c>
      <c r="H244" s="25">
        <f t="shared" si="26"/>
        <v>167486.42026851338</v>
      </c>
    </row>
    <row r="245" spans="1:8" ht="15">
      <c r="A245" s="16"/>
      <c r="B245" s="24">
        <f t="shared" si="27"/>
        <v>230</v>
      </c>
      <c r="C245" s="22">
        <f t="shared" si="21"/>
        <v>49004</v>
      </c>
      <c r="D245" s="23">
        <f t="shared" si="22"/>
        <v>167486.42026851338</v>
      </c>
      <c r="E245" s="23">
        <f t="shared" si="23"/>
        <v>1703.3670040410086</v>
      </c>
      <c r="F245" s="23">
        <f t="shared" si="24"/>
        <v>935.7209111436541</v>
      </c>
      <c r="G245" s="23">
        <f t="shared" si="25"/>
        <v>767.6460928973544</v>
      </c>
      <c r="H245" s="25">
        <f t="shared" si="26"/>
        <v>166550.69935736957</v>
      </c>
    </row>
    <row r="246" spans="1:8" ht="15">
      <c r="A246" s="16"/>
      <c r="B246" s="24">
        <f t="shared" si="27"/>
        <v>231</v>
      </c>
      <c r="C246" s="22">
        <f t="shared" si="21"/>
        <v>49035</v>
      </c>
      <c r="D246" s="23">
        <f t="shared" si="22"/>
        <v>166550.69935736957</v>
      </c>
      <c r="E246" s="23">
        <f t="shared" si="23"/>
        <v>1703.3670040410086</v>
      </c>
      <c r="F246" s="23">
        <f t="shared" si="24"/>
        <v>940.0096319863958</v>
      </c>
      <c r="G246" s="23">
        <f t="shared" si="25"/>
        <v>763.3573720546128</v>
      </c>
      <c r="H246" s="25">
        <f t="shared" si="26"/>
        <v>165610.68972538318</v>
      </c>
    </row>
    <row r="247" spans="1:8" ht="15">
      <c r="A247" s="16"/>
      <c r="B247" s="24">
        <f t="shared" si="27"/>
        <v>232</v>
      </c>
      <c r="C247" s="22">
        <f t="shared" si="21"/>
        <v>49065</v>
      </c>
      <c r="D247" s="23">
        <f t="shared" si="22"/>
        <v>165610.68972538318</v>
      </c>
      <c r="E247" s="23">
        <f t="shared" si="23"/>
        <v>1703.3670040410086</v>
      </c>
      <c r="F247" s="23">
        <f t="shared" si="24"/>
        <v>944.3180094663335</v>
      </c>
      <c r="G247" s="23">
        <f t="shared" si="25"/>
        <v>759.0489945746752</v>
      </c>
      <c r="H247" s="25">
        <f t="shared" si="26"/>
        <v>164666.37171591702</v>
      </c>
    </row>
    <row r="248" spans="1:8" ht="15">
      <c r="A248" s="16"/>
      <c r="B248" s="24">
        <f t="shared" si="27"/>
        <v>233</v>
      </c>
      <c r="C248" s="22">
        <f t="shared" si="21"/>
        <v>49096</v>
      </c>
      <c r="D248" s="23">
        <f t="shared" si="22"/>
        <v>164666.37171591702</v>
      </c>
      <c r="E248" s="23">
        <f t="shared" si="23"/>
        <v>1703.3670040410086</v>
      </c>
      <c r="F248" s="23">
        <f t="shared" si="24"/>
        <v>948.6461336763874</v>
      </c>
      <c r="G248" s="23">
        <f t="shared" si="25"/>
        <v>754.7208703646212</v>
      </c>
      <c r="H248" s="25">
        <f t="shared" si="26"/>
        <v>163717.72558224038</v>
      </c>
    </row>
    <row r="249" spans="1:8" ht="15">
      <c r="A249" s="16"/>
      <c r="B249" s="24">
        <f t="shared" si="27"/>
        <v>234</v>
      </c>
      <c r="C249" s="22">
        <f t="shared" si="21"/>
        <v>49126</v>
      </c>
      <c r="D249" s="23">
        <f t="shared" si="22"/>
        <v>163717.72558224038</v>
      </c>
      <c r="E249" s="23">
        <f t="shared" si="23"/>
        <v>1703.3670040410086</v>
      </c>
      <c r="F249" s="23">
        <f t="shared" si="24"/>
        <v>952.9940951224041</v>
      </c>
      <c r="G249" s="23">
        <f t="shared" si="25"/>
        <v>750.3729089186041</v>
      </c>
      <c r="H249" s="25">
        <f t="shared" si="26"/>
        <v>162764.73148711817</v>
      </c>
    </row>
    <row r="250" spans="1:8" ht="15">
      <c r="A250" s="16"/>
      <c r="B250" s="24">
        <f t="shared" si="27"/>
        <v>235</v>
      </c>
      <c r="C250" s="22">
        <f t="shared" si="21"/>
        <v>49157</v>
      </c>
      <c r="D250" s="23">
        <f t="shared" si="22"/>
        <v>162764.73148711817</v>
      </c>
      <c r="E250" s="23">
        <f t="shared" si="23"/>
        <v>1703.3670040410086</v>
      </c>
      <c r="F250" s="23">
        <f t="shared" si="24"/>
        <v>957.3619847250487</v>
      </c>
      <c r="G250" s="23">
        <f t="shared" si="25"/>
        <v>746.00501931596</v>
      </c>
      <c r="H250" s="25">
        <f t="shared" si="26"/>
        <v>161807.36950239295</v>
      </c>
    </row>
    <row r="251" spans="1:8" ht="15">
      <c r="A251" s="16"/>
      <c r="B251" s="24">
        <f t="shared" si="27"/>
        <v>236</v>
      </c>
      <c r="C251" s="22">
        <f t="shared" si="21"/>
        <v>49188</v>
      </c>
      <c r="D251" s="23">
        <f t="shared" si="22"/>
        <v>161807.36950239295</v>
      </c>
      <c r="E251" s="23">
        <f t="shared" si="23"/>
        <v>1703.3670040410086</v>
      </c>
      <c r="F251" s="23">
        <f t="shared" si="24"/>
        <v>961.7498938217051</v>
      </c>
      <c r="G251" s="23">
        <f t="shared" si="25"/>
        <v>741.6171102193035</v>
      </c>
      <c r="H251" s="25">
        <f t="shared" si="26"/>
        <v>160845.6196085714</v>
      </c>
    </row>
    <row r="252" spans="1:8" ht="15">
      <c r="A252" s="16"/>
      <c r="B252" s="24">
        <f t="shared" si="27"/>
        <v>237</v>
      </c>
      <c r="C252" s="22">
        <f t="shared" si="21"/>
        <v>49218</v>
      </c>
      <c r="D252" s="23">
        <f t="shared" si="22"/>
        <v>160845.6196085714</v>
      </c>
      <c r="E252" s="23">
        <f t="shared" si="23"/>
        <v>1703.3670040410086</v>
      </c>
      <c r="F252" s="23">
        <f t="shared" si="24"/>
        <v>966.1579141683878</v>
      </c>
      <c r="G252" s="23">
        <f t="shared" si="25"/>
        <v>737.2090898726206</v>
      </c>
      <c r="H252" s="25">
        <f t="shared" si="26"/>
        <v>159879.4616944031</v>
      </c>
    </row>
    <row r="253" spans="1:8" ht="15">
      <c r="A253" s="16"/>
      <c r="B253" s="24">
        <f t="shared" si="27"/>
        <v>238</v>
      </c>
      <c r="C253" s="22">
        <f t="shared" si="21"/>
        <v>49249</v>
      </c>
      <c r="D253" s="23">
        <f t="shared" si="22"/>
        <v>159879.4616944031</v>
      </c>
      <c r="E253" s="23">
        <f t="shared" si="23"/>
        <v>1703.3670040410086</v>
      </c>
      <c r="F253" s="23">
        <f t="shared" si="24"/>
        <v>970.5861379416597</v>
      </c>
      <c r="G253" s="23">
        <f t="shared" si="25"/>
        <v>732.7808660993489</v>
      </c>
      <c r="H253" s="25">
        <f t="shared" si="26"/>
        <v>158908.87555646128</v>
      </c>
    </row>
    <row r="254" spans="1:8" ht="15">
      <c r="A254" s="16"/>
      <c r="B254" s="24">
        <f t="shared" si="27"/>
        <v>239</v>
      </c>
      <c r="C254" s="22">
        <f t="shared" si="21"/>
        <v>49279</v>
      </c>
      <c r="D254" s="23">
        <f t="shared" si="22"/>
        <v>158908.87555646128</v>
      </c>
      <c r="E254" s="23">
        <f t="shared" si="23"/>
        <v>1703.3670040410086</v>
      </c>
      <c r="F254" s="23">
        <f t="shared" si="24"/>
        <v>975.0346577405589</v>
      </c>
      <c r="G254" s="23">
        <f t="shared" si="25"/>
        <v>728.3323463004497</v>
      </c>
      <c r="H254" s="25">
        <f t="shared" si="26"/>
        <v>157933.8408987209</v>
      </c>
    </row>
    <row r="255" spans="1:8" ht="15">
      <c r="A255" s="16"/>
      <c r="B255" s="24">
        <f t="shared" si="27"/>
        <v>240</v>
      </c>
      <c r="C255" s="22">
        <f t="shared" si="21"/>
        <v>49310</v>
      </c>
      <c r="D255" s="23">
        <f t="shared" si="22"/>
        <v>157933.8408987209</v>
      </c>
      <c r="E255" s="23">
        <f t="shared" si="23"/>
        <v>1703.3670040410086</v>
      </c>
      <c r="F255" s="23">
        <f t="shared" si="24"/>
        <v>979.5035665885365</v>
      </c>
      <c r="G255" s="23">
        <f t="shared" si="25"/>
        <v>723.8634374524721</v>
      </c>
      <c r="H255" s="25">
        <f t="shared" si="26"/>
        <v>156954.33733213227</v>
      </c>
    </row>
    <row r="256" spans="1:8" ht="15">
      <c r="A256" s="16"/>
      <c r="B256" s="24">
        <f t="shared" si="27"/>
        <v>241</v>
      </c>
      <c r="C256" s="22">
        <f t="shared" si="21"/>
        <v>49341</v>
      </c>
      <c r="D256" s="23">
        <f t="shared" si="22"/>
        <v>156954.33733213227</v>
      </c>
      <c r="E256" s="23">
        <f t="shared" si="23"/>
        <v>1703.3670040410086</v>
      </c>
      <c r="F256" s="23">
        <f t="shared" si="24"/>
        <v>983.9929579354006</v>
      </c>
      <c r="G256" s="23">
        <f t="shared" si="25"/>
        <v>719.3740461056079</v>
      </c>
      <c r="H256" s="25">
        <f t="shared" si="26"/>
        <v>155970.34437419684</v>
      </c>
    </row>
    <row r="257" spans="1:8" ht="15">
      <c r="A257" s="16"/>
      <c r="B257" s="24">
        <f t="shared" si="27"/>
        <v>242</v>
      </c>
      <c r="C257" s="22">
        <f t="shared" si="21"/>
        <v>49369</v>
      </c>
      <c r="D257" s="23">
        <f t="shared" si="22"/>
        <v>155970.34437419684</v>
      </c>
      <c r="E257" s="23">
        <f t="shared" si="23"/>
        <v>1703.3670040410086</v>
      </c>
      <c r="F257" s="23">
        <f t="shared" si="24"/>
        <v>988.5029256592712</v>
      </c>
      <c r="G257" s="23">
        <f t="shared" si="25"/>
        <v>714.8640783817374</v>
      </c>
      <c r="H257" s="25">
        <f t="shared" si="26"/>
        <v>154981.84144853754</v>
      </c>
    </row>
    <row r="258" spans="1:8" ht="15">
      <c r="A258" s="16"/>
      <c r="B258" s="24">
        <f t="shared" si="27"/>
        <v>243</v>
      </c>
      <c r="C258" s="22">
        <f t="shared" si="21"/>
        <v>49400</v>
      </c>
      <c r="D258" s="23">
        <f t="shared" si="22"/>
        <v>154981.84144853754</v>
      </c>
      <c r="E258" s="23">
        <f t="shared" si="23"/>
        <v>1703.3670040410086</v>
      </c>
      <c r="F258" s="23">
        <f t="shared" si="24"/>
        <v>993.033564068543</v>
      </c>
      <c r="G258" s="23">
        <f t="shared" si="25"/>
        <v>710.3334399724658</v>
      </c>
      <c r="H258" s="25">
        <f t="shared" si="26"/>
        <v>153988.80788446893</v>
      </c>
    </row>
    <row r="259" spans="1:8" ht="15">
      <c r="A259" s="16"/>
      <c r="B259" s="24">
        <f t="shared" si="27"/>
        <v>244</v>
      </c>
      <c r="C259" s="22">
        <f t="shared" si="21"/>
        <v>49430</v>
      </c>
      <c r="D259" s="23">
        <f t="shared" si="22"/>
        <v>153988.80788446893</v>
      </c>
      <c r="E259" s="23">
        <f t="shared" si="23"/>
        <v>1703.3670040410086</v>
      </c>
      <c r="F259" s="23">
        <f t="shared" si="24"/>
        <v>997.5849679038571</v>
      </c>
      <c r="G259" s="23">
        <f t="shared" si="25"/>
        <v>705.7820361371515</v>
      </c>
      <c r="H259" s="25">
        <f t="shared" si="26"/>
        <v>152991.22291656514</v>
      </c>
    </row>
    <row r="260" spans="1:8" ht="15">
      <c r="A260" s="16"/>
      <c r="B260" s="24">
        <f t="shared" si="27"/>
        <v>245</v>
      </c>
      <c r="C260" s="22">
        <f t="shared" si="21"/>
        <v>49461</v>
      </c>
      <c r="D260" s="23">
        <f t="shared" si="22"/>
        <v>152991.22291656514</v>
      </c>
      <c r="E260" s="23">
        <f t="shared" si="23"/>
        <v>1703.3670040410086</v>
      </c>
      <c r="F260" s="23">
        <f t="shared" si="24"/>
        <v>1002.1572323400832</v>
      </c>
      <c r="G260" s="23">
        <f t="shared" si="25"/>
        <v>701.2097717009254</v>
      </c>
      <c r="H260" s="25">
        <f t="shared" si="26"/>
        <v>151989.06568422494</v>
      </c>
    </row>
    <row r="261" spans="1:8" ht="15">
      <c r="A261" s="16"/>
      <c r="B261" s="24">
        <f t="shared" si="27"/>
        <v>246</v>
      </c>
      <c r="C261" s="22">
        <f t="shared" si="21"/>
        <v>49491</v>
      </c>
      <c r="D261" s="23">
        <f t="shared" si="22"/>
        <v>151989.06568422494</v>
      </c>
      <c r="E261" s="23">
        <f t="shared" si="23"/>
        <v>1703.3670040410086</v>
      </c>
      <c r="F261" s="23">
        <f t="shared" si="24"/>
        <v>1006.7504529883086</v>
      </c>
      <c r="G261" s="23">
        <f t="shared" si="25"/>
        <v>696.6165510527001</v>
      </c>
      <c r="H261" s="25">
        <f t="shared" si="26"/>
        <v>150982.31523123663</v>
      </c>
    </row>
    <row r="262" spans="1:8" ht="15">
      <c r="A262" s="16"/>
      <c r="B262" s="24">
        <f t="shared" si="27"/>
        <v>247</v>
      </c>
      <c r="C262" s="22">
        <f t="shared" si="21"/>
        <v>49522</v>
      </c>
      <c r="D262" s="23">
        <f t="shared" si="22"/>
        <v>150982.31523123663</v>
      </c>
      <c r="E262" s="23">
        <f t="shared" si="23"/>
        <v>1703.3670040410086</v>
      </c>
      <c r="F262" s="23">
        <f t="shared" si="24"/>
        <v>1011.3647258978382</v>
      </c>
      <c r="G262" s="23">
        <f t="shared" si="25"/>
        <v>692.0022781431704</v>
      </c>
      <c r="H262" s="25">
        <f t="shared" si="26"/>
        <v>149970.95050533884</v>
      </c>
    </row>
    <row r="263" spans="1:8" ht="15">
      <c r="A263" s="16"/>
      <c r="B263" s="24">
        <f t="shared" si="27"/>
        <v>248</v>
      </c>
      <c r="C263" s="22">
        <f t="shared" si="21"/>
        <v>49553</v>
      </c>
      <c r="D263" s="23">
        <f t="shared" si="22"/>
        <v>149970.95050533884</v>
      </c>
      <c r="E263" s="23">
        <f t="shared" si="23"/>
        <v>1703.3670040410086</v>
      </c>
      <c r="F263" s="23">
        <f t="shared" si="24"/>
        <v>1016.0001475582033</v>
      </c>
      <c r="G263" s="23">
        <f t="shared" si="25"/>
        <v>687.3668564828052</v>
      </c>
      <c r="H263" s="25">
        <f t="shared" si="26"/>
        <v>148954.95035778068</v>
      </c>
    </row>
    <row r="264" spans="1:8" ht="15">
      <c r="A264" s="16"/>
      <c r="B264" s="24">
        <f t="shared" si="27"/>
        <v>249</v>
      </c>
      <c r="C264" s="22">
        <f t="shared" si="21"/>
        <v>49583</v>
      </c>
      <c r="D264" s="23">
        <f t="shared" si="22"/>
        <v>148954.95035778068</v>
      </c>
      <c r="E264" s="23">
        <f t="shared" si="23"/>
        <v>1703.3670040410086</v>
      </c>
      <c r="F264" s="23">
        <f t="shared" si="24"/>
        <v>1020.6568149011784</v>
      </c>
      <c r="G264" s="23">
        <f t="shared" si="25"/>
        <v>682.7101891398303</v>
      </c>
      <c r="H264" s="25">
        <f t="shared" si="26"/>
        <v>147934.2935428794</v>
      </c>
    </row>
    <row r="265" spans="1:8" ht="15">
      <c r="A265" s="16"/>
      <c r="B265" s="24">
        <f t="shared" si="27"/>
        <v>250</v>
      </c>
      <c r="C265" s="22">
        <f t="shared" si="21"/>
        <v>49614</v>
      </c>
      <c r="D265" s="23">
        <f t="shared" si="22"/>
        <v>147934.2935428794</v>
      </c>
      <c r="E265" s="23">
        <f t="shared" si="23"/>
        <v>1703.3670040410086</v>
      </c>
      <c r="F265" s="23">
        <f t="shared" si="24"/>
        <v>1025.334825302809</v>
      </c>
      <c r="G265" s="23">
        <f t="shared" si="25"/>
        <v>678.0321787381998</v>
      </c>
      <c r="H265" s="25">
        <f t="shared" si="26"/>
        <v>146908.9587175768</v>
      </c>
    </row>
    <row r="266" spans="1:8" ht="15">
      <c r="A266" s="16"/>
      <c r="B266" s="24">
        <f t="shared" si="27"/>
        <v>251</v>
      </c>
      <c r="C266" s="22">
        <f t="shared" si="21"/>
        <v>49644</v>
      </c>
      <c r="D266" s="23">
        <f t="shared" si="22"/>
        <v>146908.9587175768</v>
      </c>
      <c r="E266" s="23">
        <f t="shared" si="23"/>
        <v>1703.3670040410086</v>
      </c>
      <c r="F266" s="23">
        <f t="shared" si="24"/>
        <v>1030.0342765854468</v>
      </c>
      <c r="G266" s="23">
        <f t="shared" si="25"/>
        <v>673.332727455562</v>
      </c>
      <c r="H266" s="25">
        <f t="shared" si="26"/>
        <v>145878.92444099125</v>
      </c>
    </row>
    <row r="267" spans="1:8" ht="15">
      <c r="A267" s="16"/>
      <c r="B267" s="24">
        <f t="shared" si="27"/>
        <v>252</v>
      </c>
      <c r="C267" s="22">
        <f t="shared" si="21"/>
        <v>49675</v>
      </c>
      <c r="D267" s="23">
        <f t="shared" si="22"/>
        <v>145878.92444099125</v>
      </c>
      <c r="E267" s="23">
        <f t="shared" si="23"/>
        <v>1703.3670040410086</v>
      </c>
      <c r="F267" s="23">
        <f t="shared" si="24"/>
        <v>1034.7552670197967</v>
      </c>
      <c r="G267" s="23">
        <f t="shared" si="25"/>
        <v>668.6117370212119</v>
      </c>
      <c r="H267" s="25">
        <f t="shared" si="26"/>
        <v>144844.16917397128</v>
      </c>
    </row>
    <row r="268" spans="1:8" ht="15">
      <c r="A268" s="16"/>
      <c r="B268" s="24">
        <f t="shared" si="27"/>
        <v>253</v>
      </c>
      <c r="C268" s="22">
        <f t="shared" si="21"/>
        <v>49706</v>
      </c>
      <c r="D268" s="23">
        <f t="shared" si="22"/>
        <v>144844.16917397128</v>
      </c>
      <c r="E268" s="23">
        <f t="shared" si="23"/>
        <v>1703.3670040410086</v>
      </c>
      <c r="F268" s="23">
        <f t="shared" si="24"/>
        <v>1039.4978953269706</v>
      </c>
      <c r="G268" s="23">
        <f t="shared" si="25"/>
        <v>663.8691087140379</v>
      </c>
      <c r="H268" s="25">
        <f t="shared" si="26"/>
        <v>143804.67127864447</v>
      </c>
    </row>
    <row r="269" spans="1:8" ht="15">
      <c r="A269" s="16"/>
      <c r="B269" s="24">
        <f t="shared" si="27"/>
        <v>254</v>
      </c>
      <c r="C269" s="22">
        <f t="shared" si="21"/>
        <v>49735</v>
      </c>
      <c r="D269" s="23">
        <f t="shared" si="22"/>
        <v>143804.67127864447</v>
      </c>
      <c r="E269" s="23">
        <f t="shared" si="23"/>
        <v>1703.3670040410086</v>
      </c>
      <c r="F269" s="23">
        <f t="shared" si="24"/>
        <v>1044.2622606805528</v>
      </c>
      <c r="G269" s="23">
        <f t="shared" si="25"/>
        <v>659.1047433604558</v>
      </c>
      <c r="H269" s="25">
        <f t="shared" si="26"/>
        <v>142760.4090179638</v>
      </c>
    </row>
    <row r="270" spans="1:8" ht="15">
      <c r="A270" s="16"/>
      <c r="B270" s="24">
        <f t="shared" si="27"/>
        <v>255</v>
      </c>
      <c r="C270" s="22">
        <f t="shared" si="21"/>
        <v>49766</v>
      </c>
      <c r="D270" s="23">
        <f t="shared" si="22"/>
        <v>142760.4090179638</v>
      </c>
      <c r="E270" s="23">
        <f t="shared" si="23"/>
        <v>1703.3670040410086</v>
      </c>
      <c r="F270" s="23">
        <f t="shared" si="24"/>
        <v>1049.0484627086719</v>
      </c>
      <c r="G270" s="23">
        <f t="shared" si="25"/>
        <v>654.3185413323366</v>
      </c>
      <c r="H270" s="25">
        <f t="shared" si="26"/>
        <v>141711.3605552552</v>
      </c>
    </row>
    <row r="271" spans="1:8" ht="15">
      <c r="A271" s="16"/>
      <c r="B271" s="24">
        <f t="shared" si="27"/>
        <v>256</v>
      </c>
      <c r="C271" s="22">
        <f t="shared" si="21"/>
        <v>49796</v>
      </c>
      <c r="D271" s="23">
        <f t="shared" si="22"/>
        <v>141711.3605552552</v>
      </c>
      <c r="E271" s="23">
        <f t="shared" si="23"/>
        <v>1703.3670040410086</v>
      </c>
      <c r="F271" s="23">
        <f t="shared" si="24"/>
        <v>1053.8566014960866</v>
      </c>
      <c r="G271" s="23">
        <f t="shared" si="25"/>
        <v>649.5104025449219</v>
      </c>
      <c r="H271" s="25">
        <f t="shared" si="26"/>
        <v>140657.5039537591</v>
      </c>
    </row>
    <row r="272" spans="1:8" ht="15">
      <c r="A272" s="16"/>
      <c r="B272" s="24">
        <f t="shared" si="27"/>
        <v>257</v>
      </c>
      <c r="C272" s="22">
        <f aca="true" t="shared" si="28" ref="C272:C335">IF(Loan_Not_Paid*Values_Entered,Payment_Date,"")</f>
        <v>49827</v>
      </c>
      <c r="D272" s="23">
        <f aca="true" t="shared" si="29" ref="D272:D335">IF(Loan_Not_Paid*Values_Entered,Beginning_Balance,"")</f>
        <v>140657.5039537591</v>
      </c>
      <c r="E272" s="23">
        <f aca="true" t="shared" si="30" ref="E272:E335">IF(Loan_Not_Paid*Values_Entered,Monthly_Payment,"")</f>
        <v>1703.3670040410086</v>
      </c>
      <c r="F272" s="23">
        <f aca="true" t="shared" si="31" ref="F272:F335">IF(Loan_Not_Paid*Values_Entered,Principal,"")</f>
        <v>1058.686777586277</v>
      </c>
      <c r="G272" s="23">
        <f aca="true" t="shared" si="32" ref="G272:G335">IF(Loan_Not_Paid*Values_Entered,Interest,"")</f>
        <v>644.6802264547316</v>
      </c>
      <c r="H272" s="25">
        <f aca="true" t="shared" si="33" ref="H272:H335">IF(Loan_Not_Paid*Values_Entered,Ending_Balance,"")</f>
        <v>139598.81717617286</v>
      </c>
    </row>
    <row r="273" spans="1:8" ht="15">
      <c r="A273" s="16"/>
      <c r="B273" s="24">
        <f aca="true" t="shared" si="34" ref="B273:B336">IF(Loan_Not_Paid*Values_Entered,Payment_Number,"")</f>
        <v>258</v>
      </c>
      <c r="C273" s="22">
        <f t="shared" si="28"/>
        <v>49857</v>
      </c>
      <c r="D273" s="23">
        <f t="shared" si="29"/>
        <v>139598.81717617286</v>
      </c>
      <c r="E273" s="23">
        <f t="shared" si="30"/>
        <v>1703.3670040410086</v>
      </c>
      <c r="F273" s="23">
        <f t="shared" si="31"/>
        <v>1063.5390919835475</v>
      </c>
      <c r="G273" s="23">
        <f t="shared" si="32"/>
        <v>639.827912057461</v>
      </c>
      <c r="H273" s="25">
        <f t="shared" si="33"/>
        <v>138535.27808418928</v>
      </c>
    </row>
    <row r="274" spans="1:8" ht="15">
      <c r="A274" s="16"/>
      <c r="B274" s="24">
        <f t="shared" si="34"/>
        <v>259</v>
      </c>
      <c r="C274" s="22">
        <f t="shared" si="28"/>
        <v>49888</v>
      </c>
      <c r="D274" s="23">
        <f t="shared" si="29"/>
        <v>138535.27808418928</v>
      </c>
      <c r="E274" s="23">
        <f t="shared" si="30"/>
        <v>1703.3670040410086</v>
      </c>
      <c r="F274" s="23">
        <f t="shared" si="31"/>
        <v>1068.4136461551386</v>
      </c>
      <c r="G274" s="23">
        <f t="shared" si="32"/>
        <v>634.95335788587</v>
      </c>
      <c r="H274" s="25">
        <f t="shared" si="33"/>
        <v>137466.86443803413</v>
      </c>
    </row>
    <row r="275" spans="1:8" ht="15">
      <c r="A275" s="16"/>
      <c r="B275" s="24">
        <f t="shared" si="34"/>
        <v>260</v>
      </c>
      <c r="C275" s="22">
        <f t="shared" si="28"/>
        <v>49919</v>
      </c>
      <c r="D275" s="23">
        <f t="shared" si="29"/>
        <v>137466.86443803413</v>
      </c>
      <c r="E275" s="23">
        <f t="shared" si="30"/>
        <v>1703.3670040410086</v>
      </c>
      <c r="F275" s="23">
        <f t="shared" si="31"/>
        <v>1073.3105420333497</v>
      </c>
      <c r="G275" s="23">
        <f t="shared" si="32"/>
        <v>630.0564620076589</v>
      </c>
      <c r="H275" s="25">
        <f t="shared" si="33"/>
        <v>136393.55389600084</v>
      </c>
    </row>
    <row r="276" spans="1:8" ht="15">
      <c r="A276" s="16"/>
      <c r="B276" s="24">
        <f t="shared" si="34"/>
        <v>261</v>
      </c>
      <c r="C276" s="22">
        <f t="shared" si="28"/>
        <v>49949</v>
      </c>
      <c r="D276" s="23">
        <f t="shared" si="29"/>
        <v>136393.55389600084</v>
      </c>
      <c r="E276" s="23">
        <f t="shared" si="30"/>
        <v>1703.3670040410086</v>
      </c>
      <c r="F276" s="23">
        <f t="shared" si="31"/>
        <v>1078.2298820176693</v>
      </c>
      <c r="G276" s="23">
        <f t="shared" si="32"/>
        <v>625.1371220233393</v>
      </c>
      <c r="H276" s="25">
        <f t="shared" si="33"/>
        <v>135315.32401398313</v>
      </c>
    </row>
    <row r="277" spans="1:8" ht="15">
      <c r="A277" s="16"/>
      <c r="B277" s="24">
        <f t="shared" si="34"/>
        <v>262</v>
      </c>
      <c r="C277" s="22">
        <f t="shared" si="28"/>
        <v>49980</v>
      </c>
      <c r="D277" s="23">
        <f t="shared" si="29"/>
        <v>135315.32401398313</v>
      </c>
      <c r="E277" s="23">
        <f t="shared" si="30"/>
        <v>1703.3670040410086</v>
      </c>
      <c r="F277" s="23">
        <f t="shared" si="31"/>
        <v>1083.1717689769168</v>
      </c>
      <c r="G277" s="23">
        <f t="shared" si="32"/>
        <v>620.1952350640918</v>
      </c>
      <c r="H277" s="25">
        <f t="shared" si="33"/>
        <v>134232.15224500617</v>
      </c>
    </row>
    <row r="278" spans="1:8" ht="15">
      <c r="A278" s="16"/>
      <c r="B278" s="24">
        <f t="shared" si="34"/>
        <v>263</v>
      </c>
      <c r="C278" s="22">
        <f t="shared" si="28"/>
        <v>50010</v>
      </c>
      <c r="D278" s="23">
        <f t="shared" si="29"/>
        <v>134232.15224500617</v>
      </c>
      <c r="E278" s="23">
        <f t="shared" si="30"/>
        <v>1703.3670040410086</v>
      </c>
      <c r="F278" s="23">
        <f t="shared" si="31"/>
        <v>1088.1363062513944</v>
      </c>
      <c r="G278" s="23">
        <f t="shared" si="32"/>
        <v>615.230697789614</v>
      </c>
      <c r="H278" s="25">
        <f t="shared" si="33"/>
        <v>133144.01593875478</v>
      </c>
    </row>
    <row r="279" spans="1:8" ht="15">
      <c r="A279" s="16"/>
      <c r="B279" s="24">
        <f t="shared" si="34"/>
        <v>264</v>
      </c>
      <c r="C279" s="22">
        <f t="shared" si="28"/>
        <v>50041</v>
      </c>
      <c r="D279" s="23">
        <f t="shared" si="29"/>
        <v>133144.01593875478</v>
      </c>
      <c r="E279" s="23">
        <f t="shared" si="30"/>
        <v>1703.3670040410086</v>
      </c>
      <c r="F279" s="23">
        <f t="shared" si="31"/>
        <v>1093.1235976550468</v>
      </c>
      <c r="G279" s="23">
        <f t="shared" si="32"/>
        <v>610.2434063859617</v>
      </c>
      <c r="H279" s="25">
        <f t="shared" si="33"/>
        <v>132050.8923410998</v>
      </c>
    </row>
    <row r="280" spans="1:8" ht="15">
      <c r="A280" s="16"/>
      <c r="B280" s="24">
        <f t="shared" si="34"/>
        <v>265</v>
      </c>
      <c r="C280" s="22">
        <f t="shared" si="28"/>
        <v>50072</v>
      </c>
      <c r="D280" s="23">
        <f t="shared" si="29"/>
        <v>132050.8923410998</v>
      </c>
      <c r="E280" s="23">
        <f t="shared" si="30"/>
        <v>1703.3670040410086</v>
      </c>
      <c r="F280" s="23">
        <f t="shared" si="31"/>
        <v>1098.1337474776324</v>
      </c>
      <c r="G280" s="23">
        <f t="shared" si="32"/>
        <v>605.2332565633764</v>
      </c>
      <c r="H280" s="25">
        <f t="shared" si="33"/>
        <v>130952.75859362213</v>
      </c>
    </row>
    <row r="281" spans="1:8" ht="15">
      <c r="A281" s="16"/>
      <c r="B281" s="24">
        <f t="shared" si="34"/>
        <v>266</v>
      </c>
      <c r="C281" s="22">
        <f t="shared" si="28"/>
        <v>50100</v>
      </c>
      <c r="D281" s="23">
        <f t="shared" si="29"/>
        <v>130952.75859362213</v>
      </c>
      <c r="E281" s="23">
        <f t="shared" si="30"/>
        <v>1703.3670040410086</v>
      </c>
      <c r="F281" s="23">
        <f t="shared" si="31"/>
        <v>1103.1668604869049</v>
      </c>
      <c r="G281" s="23">
        <f t="shared" si="32"/>
        <v>600.2001435541039</v>
      </c>
      <c r="H281" s="25">
        <f t="shared" si="33"/>
        <v>129849.59173313528</v>
      </c>
    </row>
    <row r="282" spans="1:8" ht="15">
      <c r="A282" s="16"/>
      <c r="B282" s="24">
        <f t="shared" si="34"/>
        <v>267</v>
      </c>
      <c r="C282" s="22">
        <f t="shared" si="28"/>
        <v>50131</v>
      </c>
      <c r="D282" s="23">
        <f t="shared" si="29"/>
        <v>129849.59173313528</v>
      </c>
      <c r="E282" s="23">
        <f t="shared" si="30"/>
        <v>1703.3670040410086</v>
      </c>
      <c r="F282" s="23">
        <f t="shared" si="31"/>
        <v>1108.2230419308032</v>
      </c>
      <c r="G282" s="23">
        <f t="shared" si="32"/>
        <v>595.1439621102055</v>
      </c>
      <c r="H282" s="25">
        <f t="shared" si="33"/>
        <v>128741.36869120435</v>
      </c>
    </row>
    <row r="283" spans="1:8" ht="15">
      <c r="A283" s="16"/>
      <c r="B283" s="24">
        <f t="shared" si="34"/>
        <v>268</v>
      </c>
      <c r="C283" s="22">
        <f t="shared" si="28"/>
        <v>50161</v>
      </c>
      <c r="D283" s="23">
        <f t="shared" si="29"/>
        <v>128741.36869120435</v>
      </c>
      <c r="E283" s="23">
        <f t="shared" si="30"/>
        <v>1703.3670040410086</v>
      </c>
      <c r="F283" s="23">
        <f t="shared" si="31"/>
        <v>1113.3023975396527</v>
      </c>
      <c r="G283" s="23">
        <f t="shared" si="32"/>
        <v>590.064606501356</v>
      </c>
      <c r="H283" s="25">
        <f t="shared" si="33"/>
        <v>127628.06629366463</v>
      </c>
    </row>
    <row r="284" spans="1:8" ht="15">
      <c r="A284" s="16"/>
      <c r="B284" s="24">
        <f t="shared" si="34"/>
        <v>269</v>
      </c>
      <c r="C284" s="22">
        <f t="shared" si="28"/>
        <v>50192</v>
      </c>
      <c r="D284" s="23">
        <f t="shared" si="29"/>
        <v>127628.06629366463</v>
      </c>
      <c r="E284" s="23">
        <f t="shared" si="30"/>
        <v>1703.3670040410086</v>
      </c>
      <c r="F284" s="23">
        <f t="shared" si="31"/>
        <v>1118.405033528376</v>
      </c>
      <c r="G284" s="23">
        <f t="shared" si="32"/>
        <v>584.9619705126325</v>
      </c>
      <c r="H284" s="25">
        <f t="shared" si="33"/>
        <v>126509.66126013617</v>
      </c>
    </row>
    <row r="285" spans="1:8" ht="15">
      <c r="A285" s="16"/>
      <c r="B285" s="24">
        <f t="shared" si="34"/>
        <v>270</v>
      </c>
      <c r="C285" s="22">
        <f t="shared" si="28"/>
        <v>50222</v>
      </c>
      <c r="D285" s="23">
        <f t="shared" si="29"/>
        <v>126509.66126013617</v>
      </c>
      <c r="E285" s="23">
        <f t="shared" si="30"/>
        <v>1703.3670040410086</v>
      </c>
      <c r="F285" s="23">
        <f t="shared" si="31"/>
        <v>1123.5310565987145</v>
      </c>
      <c r="G285" s="23">
        <f t="shared" si="32"/>
        <v>579.8359474422941</v>
      </c>
      <c r="H285" s="25">
        <f t="shared" si="33"/>
        <v>125386.13020353753</v>
      </c>
    </row>
    <row r="286" spans="1:8" ht="15">
      <c r="A286" s="16"/>
      <c r="B286" s="24">
        <f t="shared" si="34"/>
        <v>271</v>
      </c>
      <c r="C286" s="22">
        <f t="shared" si="28"/>
        <v>50253</v>
      </c>
      <c r="D286" s="23">
        <f t="shared" si="29"/>
        <v>125386.13020353753</v>
      </c>
      <c r="E286" s="23">
        <f t="shared" si="30"/>
        <v>1703.3670040410086</v>
      </c>
      <c r="F286" s="23">
        <f t="shared" si="31"/>
        <v>1128.6805739414588</v>
      </c>
      <c r="G286" s="23">
        <f t="shared" si="32"/>
        <v>574.6864300995501</v>
      </c>
      <c r="H286" s="25">
        <f t="shared" si="33"/>
        <v>124257.44962959609</v>
      </c>
    </row>
    <row r="287" spans="1:8" ht="15">
      <c r="A287" s="16"/>
      <c r="B287" s="24">
        <f t="shared" si="34"/>
        <v>272</v>
      </c>
      <c r="C287" s="22">
        <f t="shared" si="28"/>
        <v>50284</v>
      </c>
      <c r="D287" s="23">
        <f t="shared" si="29"/>
        <v>124257.44962959609</v>
      </c>
      <c r="E287" s="23">
        <f t="shared" si="30"/>
        <v>1703.3670040410086</v>
      </c>
      <c r="F287" s="23">
        <f t="shared" si="31"/>
        <v>1133.8536932386903</v>
      </c>
      <c r="G287" s="23">
        <f t="shared" si="32"/>
        <v>569.5133108023184</v>
      </c>
      <c r="H287" s="25">
        <f t="shared" si="33"/>
        <v>123123.59593635751</v>
      </c>
    </row>
    <row r="288" spans="1:8" ht="15">
      <c r="A288" s="16"/>
      <c r="B288" s="24">
        <f t="shared" si="34"/>
        <v>273</v>
      </c>
      <c r="C288" s="22">
        <f t="shared" si="28"/>
        <v>50314</v>
      </c>
      <c r="D288" s="23">
        <f t="shared" si="29"/>
        <v>123123.59593635751</v>
      </c>
      <c r="E288" s="23">
        <f t="shared" si="30"/>
        <v>1703.3670040410086</v>
      </c>
      <c r="F288" s="23">
        <f t="shared" si="31"/>
        <v>1139.0505226660343</v>
      </c>
      <c r="G288" s="23">
        <f t="shared" si="32"/>
        <v>564.3164813749743</v>
      </c>
      <c r="H288" s="25">
        <f t="shared" si="33"/>
        <v>121984.54541369143</v>
      </c>
    </row>
    <row r="289" spans="1:8" ht="15">
      <c r="A289" s="16"/>
      <c r="B289" s="24">
        <f t="shared" si="34"/>
        <v>274</v>
      </c>
      <c r="C289" s="22">
        <f t="shared" si="28"/>
        <v>50345</v>
      </c>
      <c r="D289" s="23">
        <f t="shared" si="29"/>
        <v>121984.54541369143</v>
      </c>
      <c r="E289" s="23">
        <f t="shared" si="30"/>
        <v>1703.3670040410086</v>
      </c>
      <c r="F289" s="23">
        <f t="shared" si="31"/>
        <v>1144.2711708949203</v>
      </c>
      <c r="G289" s="23">
        <f t="shared" si="32"/>
        <v>559.0958331460884</v>
      </c>
      <c r="H289" s="25">
        <f t="shared" si="33"/>
        <v>120840.27424279647</v>
      </c>
    </row>
    <row r="290" spans="1:8" ht="15">
      <c r="A290" s="16"/>
      <c r="B290" s="24">
        <f t="shared" si="34"/>
        <v>275</v>
      </c>
      <c r="C290" s="22">
        <f t="shared" si="28"/>
        <v>50375</v>
      </c>
      <c r="D290" s="23">
        <f t="shared" si="29"/>
        <v>120840.27424279647</v>
      </c>
      <c r="E290" s="23">
        <f t="shared" si="30"/>
        <v>1703.3670040410086</v>
      </c>
      <c r="F290" s="23">
        <f t="shared" si="31"/>
        <v>1149.5157470948552</v>
      </c>
      <c r="G290" s="23">
        <f t="shared" si="32"/>
        <v>553.8512569461533</v>
      </c>
      <c r="H290" s="25">
        <f t="shared" si="33"/>
        <v>119690.7584957016</v>
      </c>
    </row>
    <row r="291" spans="1:8" ht="15">
      <c r="A291" s="16"/>
      <c r="B291" s="24">
        <f t="shared" si="34"/>
        <v>276</v>
      </c>
      <c r="C291" s="22">
        <f t="shared" si="28"/>
        <v>50406</v>
      </c>
      <c r="D291" s="23">
        <f t="shared" si="29"/>
        <v>119690.7584957016</v>
      </c>
      <c r="E291" s="23">
        <f t="shared" si="30"/>
        <v>1703.3670040410086</v>
      </c>
      <c r="F291" s="23">
        <f t="shared" si="31"/>
        <v>1154.7843609357067</v>
      </c>
      <c r="G291" s="23">
        <f t="shared" si="32"/>
        <v>548.5826431053019</v>
      </c>
      <c r="H291" s="25">
        <f t="shared" si="33"/>
        <v>118535.97413476591</v>
      </c>
    </row>
    <row r="292" spans="1:8" ht="15">
      <c r="A292" s="16"/>
      <c r="B292" s="24">
        <f t="shared" si="34"/>
        <v>277</v>
      </c>
      <c r="C292" s="22">
        <f t="shared" si="28"/>
        <v>50437</v>
      </c>
      <c r="D292" s="23">
        <f t="shared" si="29"/>
        <v>118535.97413476591</v>
      </c>
      <c r="E292" s="23">
        <f t="shared" si="30"/>
        <v>1703.3670040410086</v>
      </c>
      <c r="F292" s="23">
        <f t="shared" si="31"/>
        <v>1160.0771225899953</v>
      </c>
      <c r="G292" s="23">
        <f t="shared" si="32"/>
        <v>543.2898814510132</v>
      </c>
      <c r="H292" s="25">
        <f t="shared" si="33"/>
        <v>117375.89701217588</v>
      </c>
    </row>
    <row r="293" spans="1:8" ht="15">
      <c r="A293" s="16"/>
      <c r="B293" s="24">
        <f t="shared" si="34"/>
        <v>278</v>
      </c>
      <c r="C293" s="22">
        <f t="shared" si="28"/>
        <v>50465</v>
      </c>
      <c r="D293" s="23">
        <f t="shared" si="29"/>
        <v>117375.89701217588</v>
      </c>
      <c r="E293" s="23">
        <f t="shared" si="30"/>
        <v>1703.3670040410086</v>
      </c>
      <c r="F293" s="23">
        <f t="shared" si="31"/>
        <v>1165.3941427351995</v>
      </c>
      <c r="G293" s="23">
        <f t="shared" si="32"/>
        <v>537.9728613058091</v>
      </c>
      <c r="H293" s="25">
        <f t="shared" si="33"/>
        <v>116210.50286944059</v>
      </c>
    </row>
    <row r="294" spans="1:8" ht="15">
      <c r="A294" s="16"/>
      <c r="B294" s="24">
        <f t="shared" si="34"/>
        <v>279</v>
      </c>
      <c r="C294" s="22">
        <f t="shared" si="28"/>
        <v>50496</v>
      </c>
      <c r="D294" s="23">
        <f t="shared" si="29"/>
        <v>116210.50286944059</v>
      </c>
      <c r="E294" s="23">
        <f t="shared" si="30"/>
        <v>1703.3670040410086</v>
      </c>
      <c r="F294" s="23">
        <f t="shared" si="31"/>
        <v>1170.735532556069</v>
      </c>
      <c r="G294" s="23">
        <f t="shared" si="32"/>
        <v>532.6314714849394</v>
      </c>
      <c r="H294" s="25">
        <f t="shared" si="33"/>
        <v>115039.76733688463</v>
      </c>
    </row>
    <row r="295" spans="1:8" ht="15">
      <c r="A295" s="16"/>
      <c r="B295" s="24">
        <f t="shared" si="34"/>
        <v>280</v>
      </c>
      <c r="C295" s="22">
        <f t="shared" si="28"/>
        <v>50526</v>
      </c>
      <c r="D295" s="23">
        <f t="shared" si="29"/>
        <v>115039.76733688463</v>
      </c>
      <c r="E295" s="23">
        <f t="shared" si="30"/>
        <v>1703.3670040410086</v>
      </c>
      <c r="F295" s="23">
        <f t="shared" si="31"/>
        <v>1176.101403746951</v>
      </c>
      <c r="G295" s="23">
        <f t="shared" si="32"/>
        <v>527.2656002940574</v>
      </c>
      <c r="H295" s="25">
        <f t="shared" si="33"/>
        <v>113863.66593313776</v>
      </c>
    </row>
    <row r="296" spans="1:8" ht="15">
      <c r="A296" s="16"/>
      <c r="B296" s="24">
        <f t="shared" si="34"/>
        <v>281</v>
      </c>
      <c r="C296" s="22">
        <f t="shared" si="28"/>
        <v>50557</v>
      </c>
      <c r="D296" s="23">
        <f t="shared" si="29"/>
        <v>113863.66593313776</v>
      </c>
      <c r="E296" s="23">
        <f t="shared" si="30"/>
        <v>1703.3670040410086</v>
      </c>
      <c r="F296" s="23">
        <f t="shared" si="31"/>
        <v>1181.4918685141245</v>
      </c>
      <c r="G296" s="23">
        <f t="shared" si="32"/>
        <v>521.8751355268839</v>
      </c>
      <c r="H296" s="25">
        <f t="shared" si="33"/>
        <v>112682.17406462377</v>
      </c>
    </row>
    <row r="297" spans="1:8" ht="15">
      <c r="A297" s="16"/>
      <c r="B297" s="24">
        <f t="shared" si="34"/>
        <v>282</v>
      </c>
      <c r="C297" s="22">
        <f t="shared" si="28"/>
        <v>50587</v>
      </c>
      <c r="D297" s="23">
        <f t="shared" si="29"/>
        <v>112682.17406462377</v>
      </c>
      <c r="E297" s="23">
        <f t="shared" si="30"/>
        <v>1703.3670040410086</v>
      </c>
      <c r="F297" s="23">
        <f t="shared" si="31"/>
        <v>1186.9070395781478</v>
      </c>
      <c r="G297" s="23">
        <f t="shared" si="32"/>
        <v>516.4599644628609</v>
      </c>
      <c r="H297" s="25">
        <f t="shared" si="33"/>
        <v>111495.26702504535</v>
      </c>
    </row>
    <row r="298" spans="1:8" ht="15">
      <c r="A298" s="16"/>
      <c r="B298" s="24">
        <f t="shared" si="34"/>
        <v>283</v>
      </c>
      <c r="C298" s="22">
        <f t="shared" si="28"/>
        <v>50618</v>
      </c>
      <c r="D298" s="23">
        <f t="shared" si="29"/>
        <v>111495.26702504535</v>
      </c>
      <c r="E298" s="23">
        <f t="shared" si="30"/>
        <v>1703.3670040410086</v>
      </c>
      <c r="F298" s="23">
        <f t="shared" si="31"/>
        <v>1192.3470301762143</v>
      </c>
      <c r="G298" s="23">
        <f t="shared" si="32"/>
        <v>511.0199738647943</v>
      </c>
      <c r="H298" s="25">
        <f t="shared" si="33"/>
        <v>110302.91999486927</v>
      </c>
    </row>
    <row r="299" spans="1:8" ht="15">
      <c r="A299" s="16"/>
      <c r="B299" s="24">
        <f t="shared" si="34"/>
        <v>284</v>
      </c>
      <c r="C299" s="22">
        <f t="shared" si="28"/>
        <v>50649</v>
      </c>
      <c r="D299" s="23">
        <f t="shared" si="29"/>
        <v>110302.91999486927</v>
      </c>
      <c r="E299" s="23">
        <f t="shared" si="30"/>
        <v>1703.3670040410086</v>
      </c>
      <c r="F299" s="23">
        <f t="shared" si="31"/>
        <v>1197.8119540645218</v>
      </c>
      <c r="G299" s="23">
        <f t="shared" si="32"/>
        <v>505.5550499764867</v>
      </c>
      <c r="H299" s="25">
        <f t="shared" si="33"/>
        <v>109105.10804080463</v>
      </c>
    </row>
    <row r="300" spans="1:8" ht="15">
      <c r="A300" s="16"/>
      <c r="B300" s="24">
        <f t="shared" si="34"/>
        <v>285</v>
      </c>
      <c r="C300" s="22">
        <f t="shared" si="28"/>
        <v>50679</v>
      </c>
      <c r="D300" s="23">
        <f t="shared" si="29"/>
        <v>109105.10804080463</v>
      </c>
      <c r="E300" s="23">
        <f t="shared" si="30"/>
        <v>1703.3670040410086</v>
      </c>
      <c r="F300" s="23">
        <f t="shared" si="31"/>
        <v>1203.301925520651</v>
      </c>
      <c r="G300" s="23">
        <f t="shared" si="32"/>
        <v>500.0650785203576</v>
      </c>
      <c r="H300" s="25">
        <f t="shared" si="33"/>
        <v>107901.80611528398</v>
      </c>
    </row>
    <row r="301" spans="1:8" ht="15">
      <c r="A301" s="16"/>
      <c r="B301" s="26">
        <f t="shared" si="34"/>
        <v>286</v>
      </c>
      <c r="C301" s="22">
        <f t="shared" si="28"/>
        <v>50710</v>
      </c>
      <c r="D301" s="23">
        <f t="shared" si="29"/>
        <v>107901.80611528398</v>
      </c>
      <c r="E301" s="23">
        <f t="shared" si="30"/>
        <v>1703.3670040410086</v>
      </c>
      <c r="F301" s="23">
        <f t="shared" si="31"/>
        <v>1208.817059345954</v>
      </c>
      <c r="G301" s="23">
        <f t="shared" si="32"/>
        <v>494.5499446950547</v>
      </c>
      <c r="H301" s="25">
        <f t="shared" si="33"/>
        <v>106692.98905593797</v>
      </c>
    </row>
    <row r="302" spans="1:8" ht="15">
      <c r="A302" s="16"/>
      <c r="B302" s="26">
        <f t="shared" si="34"/>
        <v>287</v>
      </c>
      <c r="C302" s="22">
        <f t="shared" si="28"/>
        <v>50740</v>
      </c>
      <c r="D302" s="23">
        <f t="shared" si="29"/>
        <v>106692.98905593797</v>
      </c>
      <c r="E302" s="23">
        <f t="shared" si="30"/>
        <v>1703.3670040410086</v>
      </c>
      <c r="F302" s="23">
        <f t="shared" si="31"/>
        <v>1214.3574708679564</v>
      </c>
      <c r="G302" s="23">
        <f t="shared" si="32"/>
        <v>489.0095331730524</v>
      </c>
      <c r="H302" s="25">
        <f t="shared" si="33"/>
        <v>105478.63158507028</v>
      </c>
    </row>
    <row r="303" spans="1:8" ht="15">
      <c r="A303" s="16"/>
      <c r="B303" s="26">
        <f t="shared" si="34"/>
        <v>288</v>
      </c>
      <c r="C303" s="22">
        <f t="shared" si="28"/>
        <v>50771</v>
      </c>
      <c r="D303" s="23">
        <f t="shared" si="29"/>
        <v>105478.63158507028</v>
      </c>
      <c r="E303" s="23">
        <f t="shared" si="30"/>
        <v>1703.3670040410086</v>
      </c>
      <c r="F303" s="23">
        <f t="shared" si="31"/>
        <v>1219.9232759427678</v>
      </c>
      <c r="G303" s="23">
        <f t="shared" si="32"/>
        <v>483.4437280982409</v>
      </c>
      <c r="H303" s="25">
        <f t="shared" si="33"/>
        <v>104258.70830912725</v>
      </c>
    </row>
    <row r="304" spans="1:8" ht="15">
      <c r="A304" s="16"/>
      <c r="B304" s="26">
        <f t="shared" si="34"/>
        <v>289</v>
      </c>
      <c r="C304" s="22">
        <f t="shared" si="28"/>
        <v>50802</v>
      </c>
      <c r="D304" s="23">
        <f t="shared" si="29"/>
        <v>104258.70830912725</v>
      </c>
      <c r="E304" s="23">
        <f t="shared" si="30"/>
        <v>1703.3670040410086</v>
      </c>
      <c r="F304" s="23">
        <f t="shared" si="31"/>
        <v>1225.5145909575056</v>
      </c>
      <c r="G304" s="23">
        <f t="shared" si="32"/>
        <v>477.8524130835032</v>
      </c>
      <c r="H304" s="25">
        <f t="shared" si="33"/>
        <v>103033.1937181697</v>
      </c>
    </row>
    <row r="305" spans="1:8" ht="15">
      <c r="A305" s="16"/>
      <c r="B305" s="26">
        <f t="shared" si="34"/>
        <v>290</v>
      </c>
      <c r="C305" s="22">
        <f t="shared" si="28"/>
        <v>50830</v>
      </c>
      <c r="D305" s="23">
        <f t="shared" si="29"/>
        <v>103033.1937181697</v>
      </c>
      <c r="E305" s="23">
        <f t="shared" si="30"/>
        <v>1703.3670040410086</v>
      </c>
      <c r="F305" s="23">
        <f t="shared" si="31"/>
        <v>1231.1315328327273</v>
      </c>
      <c r="G305" s="23">
        <f t="shared" si="32"/>
        <v>472.23547120828135</v>
      </c>
      <c r="H305" s="25">
        <f t="shared" si="33"/>
        <v>101802.06218533707</v>
      </c>
    </row>
    <row r="306" spans="1:8" ht="15">
      <c r="A306" s="16"/>
      <c r="B306" s="26">
        <f t="shared" si="34"/>
        <v>291</v>
      </c>
      <c r="C306" s="22">
        <f t="shared" si="28"/>
        <v>50861</v>
      </c>
      <c r="D306" s="23">
        <f t="shared" si="29"/>
        <v>101802.06218533707</v>
      </c>
      <c r="E306" s="23">
        <f t="shared" si="30"/>
        <v>1703.3670040410086</v>
      </c>
      <c r="F306" s="23">
        <f t="shared" si="31"/>
        <v>1236.774219024877</v>
      </c>
      <c r="G306" s="23">
        <f t="shared" si="32"/>
        <v>466.5927850161313</v>
      </c>
      <c r="H306" s="25">
        <f t="shared" si="33"/>
        <v>100565.28796631214</v>
      </c>
    </row>
    <row r="307" spans="1:8" ht="15">
      <c r="A307" s="16"/>
      <c r="B307" s="26">
        <f t="shared" si="34"/>
        <v>292</v>
      </c>
      <c r="C307" s="22">
        <f t="shared" si="28"/>
        <v>50891</v>
      </c>
      <c r="D307" s="23">
        <f t="shared" si="29"/>
        <v>100565.28796631214</v>
      </c>
      <c r="E307" s="23">
        <f t="shared" si="30"/>
        <v>1703.3670040410086</v>
      </c>
      <c r="F307" s="23">
        <f t="shared" si="31"/>
        <v>1242.4427675287413</v>
      </c>
      <c r="G307" s="23">
        <f t="shared" si="32"/>
        <v>460.92423651226727</v>
      </c>
      <c r="H307" s="25">
        <f t="shared" si="33"/>
        <v>99322.84519878344</v>
      </c>
    </row>
    <row r="308" spans="1:8" ht="15">
      <c r="A308" s="16"/>
      <c r="B308" s="26">
        <f t="shared" si="34"/>
        <v>293</v>
      </c>
      <c r="C308" s="22">
        <f t="shared" si="28"/>
        <v>50922</v>
      </c>
      <c r="D308" s="23">
        <f t="shared" si="29"/>
        <v>99322.84519878344</v>
      </c>
      <c r="E308" s="23">
        <f t="shared" si="30"/>
        <v>1703.3670040410086</v>
      </c>
      <c r="F308" s="23">
        <f t="shared" si="31"/>
        <v>1248.1372968799146</v>
      </c>
      <c r="G308" s="23">
        <f t="shared" si="32"/>
        <v>455.22970716109376</v>
      </c>
      <c r="H308" s="25">
        <f t="shared" si="33"/>
        <v>98074.70790190354</v>
      </c>
    </row>
    <row r="309" spans="1:8" ht="15">
      <c r="A309" s="16"/>
      <c r="B309" s="26">
        <f t="shared" si="34"/>
        <v>294</v>
      </c>
      <c r="C309" s="22">
        <f t="shared" si="28"/>
        <v>50952</v>
      </c>
      <c r="D309" s="23">
        <f t="shared" si="29"/>
        <v>98074.70790190354</v>
      </c>
      <c r="E309" s="23">
        <f t="shared" si="30"/>
        <v>1703.3670040410086</v>
      </c>
      <c r="F309" s="23">
        <f t="shared" si="31"/>
        <v>1253.857926157281</v>
      </c>
      <c r="G309" s="23">
        <f t="shared" si="32"/>
        <v>449.50907788372757</v>
      </c>
      <c r="H309" s="25">
        <f t="shared" si="33"/>
        <v>96820.84997574612</v>
      </c>
    </row>
    <row r="310" spans="1:8" ht="15">
      <c r="A310" s="16"/>
      <c r="B310" s="26">
        <f t="shared" si="34"/>
        <v>295</v>
      </c>
      <c r="C310" s="22">
        <f t="shared" si="28"/>
        <v>50983</v>
      </c>
      <c r="D310" s="23">
        <f t="shared" si="29"/>
        <v>96820.84997574612</v>
      </c>
      <c r="E310" s="23">
        <f t="shared" si="30"/>
        <v>1703.3670040410086</v>
      </c>
      <c r="F310" s="23">
        <f t="shared" si="31"/>
        <v>1259.6047749855018</v>
      </c>
      <c r="G310" s="23">
        <f t="shared" si="32"/>
        <v>443.7622290555067</v>
      </c>
      <c r="H310" s="25">
        <f t="shared" si="33"/>
        <v>95561.2452007609</v>
      </c>
    </row>
    <row r="311" spans="1:8" ht="15">
      <c r="A311" s="16"/>
      <c r="B311" s="26">
        <f t="shared" si="34"/>
        <v>296</v>
      </c>
      <c r="C311" s="22">
        <f t="shared" si="28"/>
        <v>51014</v>
      </c>
      <c r="D311" s="23">
        <f t="shared" si="29"/>
        <v>95561.2452007609</v>
      </c>
      <c r="E311" s="23">
        <f t="shared" si="30"/>
        <v>1703.3670040410086</v>
      </c>
      <c r="F311" s="23">
        <f t="shared" si="31"/>
        <v>1265.3779635375188</v>
      </c>
      <c r="G311" s="23">
        <f t="shared" si="32"/>
        <v>437.98904050348983</v>
      </c>
      <c r="H311" s="25">
        <f t="shared" si="33"/>
        <v>94295.86723722308</v>
      </c>
    </row>
    <row r="312" spans="1:8" ht="15">
      <c r="A312" s="16"/>
      <c r="B312" s="26">
        <f t="shared" si="34"/>
        <v>297</v>
      </c>
      <c r="C312" s="22">
        <f t="shared" si="28"/>
        <v>51044</v>
      </c>
      <c r="D312" s="23">
        <f t="shared" si="29"/>
        <v>94295.86723722308</v>
      </c>
      <c r="E312" s="23">
        <f t="shared" si="30"/>
        <v>1703.3670040410086</v>
      </c>
      <c r="F312" s="23">
        <f t="shared" si="31"/>
        <v>1271.1776125370657</v>
      </c>
      <c r="G312" s="23">
        <f t="shared" si="32"/>
        <v>432.18939150394283</v>
      </c>
      <c r="H312" s="25">
        <f t="shared" si="33"/>
        <v>93024.68962468603</v>
      </c>
    </row>
    <row r="313" spans="1:8" ht="15">
      <c r="A313" s="16"/>
      <c r="B313" s="26">
        <f t="shared" si="34"/>
        <v>298</v>
      </c>
      <c r="C313" s="22">
        <f t="shared" si="28"/>
        <v>51075</v>
      </c>
      <c r="D313" s="23">
        <f t="shared" si="29"/>
        <v>93024.68962468603</v>
      </c>
      <c r="E313" s="23">
        <f t="shared" si="30"/>
        <v>1703.3670040410086</v>
      </c>
      <c r="F313" s="23">
        <f t="shared" si="31"/>
        <v>1277.0038432611939</v>
      </c>
      <c r="G313" s="23">
        <f t="shared" si="32"/>
        <v>426.3631607798147</v>
      </c>
      <c r="H313" s="25">
        <f t="shared" si="33"/>
        <v>91747.68578142487</v>
      </c>
    </row>
    <row r="314" spans="1:8" ht="15">
      <c r="A314" s="16"/>
      <c r="B314" s="26">
        <f t="shared" si="34"/>
        <v>299</v>
      </c>
      <c r="C314" s="22">
        <f t="shared" si="28"/>
        <v>51105</v>
      </c>
      <c r="D314" s="23">
        <f t="shared" si="29"/>
        <v>91747.68578142487</v>
      </c>
      <c r="E314" s="23">
        <f t="shared" si="30"/>
        <v>1703.3670040410086</v>
      </c>
      <c r="F314" s="23">
        <f t="shared" si="31"/>
        <v>1282.8567775428078</v>
      </c>
      <c r="G314" s="23">
        <f t="shared" si="32"/>
        <v>420.5102264982009</v>
      </c>
      <c r="H314" s="25">
        <f t="shared" si="33"/>
        <v>90464.82900388213</v>
      </c>
    </row>
    <row r="315" spans="1:8" ht="15">
      <c r="A315" s="16"/>
      <c r="B315" s="26">
        <f t="shared" si="34"/>
        <v>300</v>
      </c>
      <c r="C315" s="22">
        <f t="shared" si="28"/>
        <v>51136</v>
      </c>
      <c r="D315" s="23">
        <f t="shared" si="29"/>
        <v>90464.82900388213</v>
      </c>
      <c r="E315" s="23">
        <f t="shared" si="30"/>
        <v>1703.3670040410086</v>
      </c>
      <c r="F315" s="23">
        <f t="shared" si="31"/>
        <v>1288.7365377732124</v>
      </c>
      <c r="G315" s="23">
        <f t="shared" si="32"/>
        <v>414.63046626779635</v>
      </c>
      <c r="H315" s="25">
        <f t="shared" si="33"/>
        <v>89176.09246610897</v>
      </c>
    </row>
    <row r="316" spans="1:8" ht="15">
      <c r="A316" s="16"/>
      <c r="B316" s="26">
        <f t="shared" si="34"/>
        <v>301</v>
      </c>
      <c r="C316" s="22">
        <f t="shared" si="28"/>
        <v>51167</v>
      </c>
      <c r="D316" s="23">
        <f t="shared" si="29"/>
        <v>89176.09246610897</v>
      </c>
      <c r="E316" s="23">
        <f t="shared" si="30"/>
        <v>1703.3670040410086</v>
      </c>
      <c r="F316" s="23">
        <f t="shared" si="31"/>
        <v>1294.6432469046727</v>
      </c>
      <c r="G316" s="23">
        <f t="shared" si="32"/>
        <v>408.7237571363358</v>
      </c>
      <c r="H316" s="25">
        <f t="shared" si="33"/>
        <v>87881.44921920425</v>
      </c>
    </row>
    <row r="317" spans="1:8" ht="15">
      <c r="A317" s="16"/>
      <c r="B317" s="26">
        <f t="shared" si="34"/>
        <v>302</v>
      </c>
      <c r="C317" s="22">
        <f t="shared" si="28"/>
        <v>51196</v>
      </c>
      <c r="D317" s="23">
        <f t="shared" si="29"/>
        <v>87881.44921920425</v>
      </c>
      <c r="E317" s="23">
        <f t="shared" si="30"/>
        <v>1703.3670040410086</v>
      </c>
      <c r="F317" s="23">
        <f t="shared" si="31"/>
        <v>1300.5770284529858</v>
      </c>
      <c r="G317" s="23">
        <f t="shared" si="32"/>
        <v>402.7899755880227</v>
      </c>
      <c r="H317" s="25">
        <f t="shared" si="33"/>
        <v>86580.87219075114</v>
      </c>
    </row>
    <row r="318" spans="1:8" ht="15">
      <c r="A318" s="16"/>
      <c r="B318" s="26">
        <f t="shared" si="34"/>
        <v>303</v>
      </c>
      <c r="C318" s="22">
        <f t="shared" si="28"/>
        <v>51227</v>
      </c>
      <c r="D318" s="23">
        <f t="shared" si="29"/>
        <v>86580.87219075114</v>
      </c>
      <c r="E318" s="23">
        <f t="shared" si="30"/>
        <v>1703.3670040410086</v>
      </c>
      <c r="F318" s="23">
        <f t="shared" si="31"/>
        <v>1306.5380065000622</v>
      </c>
      <c r="G318" s="23">
        <f t="shared" si="32"/>
        <v>396.82899754094643</v>
      </c>
      <c r="H318" s="25">
        <f t="shared" si="33"/>
        <v>85274.33418425126</v>
      </c>
    </row>
    <row r="319" spans="1:8" ht="15">
      <c r="A319" s="16"/>
      <c r="B319" s="26">
        <f t="shared" si="34"/>
        <v>304</v>
      </c>
      <c r="C319" s="22">
        <f t="shared" si="28"/>
        <v>51257</v>
      </c>
      <c r="D319" s="23">
        <f t="shared" si="29"/>
        <v>85274.33418425126</v>
      </c>
      <c r="E319" s="23">
        <f t="shared" si="30"/>
        <v>1703.3670040410086</v>
      </c>
      <c r="F319" s="23">
        <f t="shared" si="31"/>
        <v>1312.5263056965207</v>
      </c>
      <c r="G319" s="23">
        <f t="shared" si="32"/>
        <v>390.84069834448786</v>
      </c>
      <c r="H319" s="25">
        <f t="shared" si="33"/>
        <v>83961.80787855457</v>
      </c>
    </row>
    <row r="320" spans="1:8" ht="15">
      <c r="A320" s="16"/>
      <c r="B320" s="26">
        <f t="shared" si="34"/>
        <v>305</v>
      </c>
      <c r="C320" s="22">
        <f t="shared" si="28"/>
        <v>51288</v>
      </c>
      <c r="D320" s="23">
        <f t="shared" si="29"/>
        <v>83961.80787855457</v>
      </c>
      <c r="E320" s="23">
        <f t="shared" si="30"/>
        <v>1703.3670040410086</v>
      </c>
      <c r="F320" s="23">
        <f t="shared" si="31"/>
        <v>1318.5420512642963</v>
      </c>
      <c r="G320" s="23">
        <f t="shared" si="32"/>
        <v>384.82495277671217</v>
      </c>
      <c r="H320" s="25">
        <f t="shared" si="33"/>
        <v>82643.26582729025</v>
      </c>
    </row>
    <row r="321" spans="1:8" ht="15">
      <c r="A321" s="16"/>
      <c r="B321" s="26">
        <f t="shared" si="34"/>
        <v>306</v>
      </c>
      <c r="C321" s="22">
        <f t="shared" si="28"/>
        <v>51318</v>
      </c>
      <c r="D321" s="23">
        <f t="shared" si="29"/>
        <v>82643.26582729025</v>
      </c>
      <c r="E321" s="23">
        <f t="shared" si="30"/>
        <v>1703.3670040410086</v>
      </c>
      <c r="F321" s="23">
        <f t="shared" si="31"/>
        <v>1324.5853689992575</v>
      </c>
      <c r="G321" s="23">
        <f t="shared" si="32"/>
        <v>378.78163504175075</v>
      </c>
      <c r="H321" s="25">
        <f t="shared" si="33"/>
        <v>81318.68045829097</v>
      </c>
    </row>
    <row r="322" spans="1:8" ht="15">
      <c r="A322" s="16"/>
      <c r="B322" s="26">
        <f t="shared" si="34"/>
        <v>307</v>
      </c>
      <c r="C322" s="22">
        <f t="shared" si="28"/>
        <v>51349</v>
      </c>
      <c r="D322" s="23">
        <f t="shared" si="29"/>
        <v>81318.68045829097</v>
      </c>
      <c r="E322" s="23">
        <f t="shared" si="30"/>
        <v>1703.3670040410086</v>
      </c>
      <c r="F322" s="23">
        <f t="shared" si="31"/>
        <v>1330.6563852738377</v>
      </c>
      <c r="G322" s="23">
        <f t="shared" si="32"/>
        <v>372.7106187671709</v>
      </c>
      <c r="H322" s="25">
        <f t="shared" si="33"/>
        <v>79988.02407301706</v>
      </c>
    </row>
    <row r="323" spans="1:8" ht="15">
      <c r="A323" s="16"/>
      <c r="B323" s="26">
        <f t="shared" si="34"/>
        <v>308</v>
      </c>
      <c r="C323" s="22">
        <f t="shared" si="28"/>
        <v>51380</v>
      </c>
      <c r="D323" s="23">
        <f t="shared" si="29"/>
        <v>79988.02407301706</v>
      </c>
      <c r="E323" s="23">
        <f t="shared" si="30"/>
        <v>1703.3670040410086</v>
      </c>
      <c r="F323" s="23">
        <f t="shared" si="31"/>
        <v>1336.7552270396761</v>
      </c>
      <c r="G323" s="23">
        <f t="shared" si="32"/>
        <v>366.6117770013324</v>
      </c>
      <c r="H323" s="25">
        <f t="shared" si="33"/>
        <v>78651.2688459775</v>
      </c>
    </row>
    <row r="324" spans="1:8" ht="15">
      <c r="A324" s="16"/>
      <c r="B324" s="26">
        <f t="shared" si="34"/>
        <v>309</v>
      </c>
      <c r="C324" s="22">
        <f t="shared" si="28"/>
        <v>51410</v>
      </c>
      <c r="D324" s="23">
        <f t="shared" si="29"/>
        <v>78651.2688459775</v>
      </c>
      <c r="E324" s="23">
        <f t="shared" si="30"/>
        <v>1703.3670040410086</v>
      </c>
      <c r="F324" s="23">
        <f t="shared" si="31"/>
        <v>1342.8820218302747</v>
      </c>
      <c r="G324" s="23">
        <f t="shared" si="32"/>
        <v>360.4849822107339</v>
      </c>
      <c r="H324" s="25">
        <f t="shared" si="33"/>
        <v>77308.38682414708</v>
      </c>
    </row>
    <row r="325" spans="1:8" ht="15">
      <c r="A325" s="16"/>
      <c r="B325" s="26">
        <f t="shared" si="34"/>
        <v>310</v>
      </c>
      <c r="C325" s="22">
        <f t="shared" si="28"/>
        <v>51441</v>
      </c>
      <c r="D325" s="23">
        <f t="shared" si="29"/>
        <v>77308.38682414708</v>
      </c>
      <c r="E325" s="23">
        <f t="shared" si="30"/>
        <v>1703.3670040410086</v>
      </c>
      <c r="F325" s="23">
        <f t="shared" si="31"/>
        <v>1349.0368977636633</v>
      </c>
      <c r="G325" s="23">
        <f t="shared" si="32"/>
        <v>354.3301062773452</v>
      </c>
      <c r="H325" s="25">
        <f t="shared" si="33"/>
        <v>75959.34992638347</v>
      </c>
    </row>
    <row r="326" spans="1:8" ht="15">
      <c r="A326" s="16"/>
      <c r="B326" s="26">
        <f t="shared" si="34"/>
        <v>311</v>
      </c>
      <c r="C326" s="22">
        <f t="shared" si="28"/>
        <v>51471</v>
      </c>
      <c r="D326" s="23">
        <f t="shared" si="29"/>
        <v>75959.34992638347</v>
      </c>
      <c r="E326" s="23">
        <f t="shared" si="30"/>
        <v>1703.3670040410086</v>
      </c>
      <c r="F326" s="23">
        <f t="shared" si="31"/>
        <v>1355.2199835450804</v>
      </c>
      <c r="G326" s="23">
        <f t="shared" si="32"/>
        <v>348.14702049592836</v>
      </c>
      <c r="H326" s="25">
        <f t="shared" si="33"/>
        <v>74604.12994283857</v>
      </c>
    </row>
    <row r="327" spans="1:8" ht="15">
      <c r="A327" s="16"/>
      <c r="B327" s="26">
        <f t="shared" si="34"/>
        <v>312</v>
      </c>
      <c r="C327" s="22">
        <f t="shared" si="28"/>
        <v>51502</v>
      </c>
      <c r="D327" s="23">
        <f t="shared" si="29"/>
        <v>74604.12994283857</v>
      </c>
      <c r="E327" s="23">
        <f t="shared" si="30"/>
        <v>1703.3670040410086</v>
      </c>
      <c r="F327" s="23">
        <f t="shared" si="31"/>
        <v>1361.4314084696616</v>
      </c>
      <c r="G327" s="23">
        <f t="shared" si="32"/>
        <v>341.9355955713467</v>
      </c>
      <c r="H327" s="25">
        <f t="shared" si="33"/>
        <v>73242.69853436854</v>
      </c>
    </row>
    <row r="328" spans="1:8" ht="15">
      <c r="A328" s="16"/>
      <c r="B328" s="26">
        <f t="shared" si="34"/>
        <v>313</v>
      </c>
      <c r="C328" s="22">
        <f t="shared" si="28"/>
        <v>51533</v>
      </c>
      <c r="D328" s="23">
        <f t="shared" si="29"/>
        <v>73242.69853436854</v>
      </c>
      <c r="E328" s="23">
        <f t="shared" si="30"/>
        <v>1703.3670040410086</v>
      </c>
      <c r="F328" s="23">
        <f t="shared" si="31"/>
        <v>1367.671302425148</v>
      </c>
      <c r="G328" s="23">
        <f t="shared" si="32"/>
        <v>335.6957016158608</v>
      </c>
      <c r="H328" s="25">
        <f t="shared" si="33"/>
        <v>71875.02723194356</v>
      </c>
    </row>
    <row r="329" spans="1:8" ht="15">
      <c r="A329" s="16"/>
      <c r="B329" s="26">
        <f t="shared" si="34"/>
        <v>314</v>
      </c>
      <c r="C329" s="22">
        <f t="shared" si="28"/>
        <v>51561</v>
      </c>
      <c r="D329" s="23">
        <f t="shared" si="29"/>
        <v>71875.02723194356</v>
      </c>
      <c r="E329" s="23">
        <f t="shared" si="30"/>
        <v>1703.3670040410086</v>
      </c>
      <c r="F329" s="23">
        <f t="shared" si="31"/>
        <v>1373.9397958945963</v>
      </c>
      <c r="G329" s="23">
        <f t="shared" si="32"/>
        <v>329.4272081464123</v>
      </c>
      <c r="H329" s="25">
        <f t="shared" si="33"/>
        <v>70501.08743604901</v>
      </c>
    </row>
    <row r="330" spans="1:8" ht="15">
      <c r="A330" s="16"/>
      <c r="B330" s="26">
        <f t="shared" si="34"/>
        <v>315</v>
      </c>
      <c r="C330" s="22">
        <f t="shared" si="28"/>
        <v>51592</v>
      </c>
      <c r="D330" s="23">
        <f t="shared" si="29"/>
        <v>70501.08743604901</v>
      </c>
      <c r="E330" s="23">
        <f t="shared" si="30"/>
        <v>1703.3670040410086</v>
      </c>
      <c r="F330" s="23">
        <f t="shared" si="31"/>
        <v>1380.2370199591132</v>
      </c>
      <c r="G330" s="23">
        <f t="shared" si="32"/>
        <v>323.1299840818953</v>
      </c>
      <c r="H330" s="25">
        <f t="shared" si="33"/>
        <v>69120.85041608987</v>
      </c>
    </row>
    <row r="331" spans="1:8" ht="15">
      <c r="A331" s="16"/>
      <c r="B331" s="26">
        <f t="shared" si="34"/>
        <v>316</v>
      </c>
      <c r="C331" s="22">
        <f t="shared" si="28"/>
        <v>51622</v>
      </c>
      <c r="D331" s="23">
        <f t="shared" si="29"/>
        <v>69120.85041608987</v>
      </c>
      <c r="E331" s="23">
        <f t="shared" si="30"/>
        <v>1703.3670040410086</v>
      </c>
      <c r="F331" s="23">
        <f t="shared" si="31"/>
        <v>1386.5631063005926</v>
      </c>
      <c r="G331" s="23">
        <f t="shared" si="32"/>
        <v>316.80389774041606</v>
      </c>
      <c r="H331" s="25">
        <f t="shared" si="33"/>
        <v>67734.2873097891</v>
      </c>
    </row>
    <row r="332" spans="1:8" ht="15">
      <c r="A332" s="16"/>
      <c r="B332" s="26">
        <f t="shared" si="34"/>
        <v>317</v>
      </c>
      <c r="C332" s="22">
        <f t="shared" si="28"/>
        <v>51653</v>
      </c>
      <c r="D332" s="23">
        <f t="shared" si="29"/>
        <v>67734.2873097891</v>
      </c>
      <c r="E332" s="23">
        <f t="shared" si="30"/>
        <v>1703.3670040410086</v>
      </c>
      <c r="F332" s="23">
        <f t="shared" si="31"/>
        <v>1392.9181872044703</v>
      </c>
      <c r="G332" s="23">
        <f t="shared" si="32"/>
        <v>310.44881683653836</v>
      </c>
      <c r="H332" s="25">
        <f t="shared" si="33"/>
        <v>66341.36912258482</v>
      </c>
    </row>
    <row r="333" spans="1:8" ht="15">
      <c r="A333" s="16"/>
      <c r="B333" s="26">
        <f t="shared" si="34"/>
        <v>318</v>
      </c>
      <c r="C333" s="22">
        <f t="shared" si="28"/>
        <v>51683</v>
      </c>
      <c r="D333" s="23">
        <f t="shared" si="29"/>
        <v>66341.36912258482</v>
      </c>
      <c r="E333" s="23">
        <f t="shared" si="30"/>
        <v>1703.3670040410086</v>
      </c>
      <c r="F333" s="23">
        <f t="shared" si="31"/>
        <v>1399.3023955624908</v>
      </c>
      <c r="G333" s="23">
        <f t="shared" si="32"/>
        <v>304.0646084785178</v>
      </c>
      <c r="H333" s="25">
        <f t="shared" si="33"/>
        <v>64942.066727022175</v>
      </c>
    </row>
    <row r="334" spans="1:8" ht="15">
      <c r="A334" s="16"/>
      <c r="B334" s="26">
        <f t="shared" si="34"/>
        <v>319</v>
      </c>
      <c r="C334" s="22">
        <f t="shared" si="28"/>
        <v>51714</v>
      </c>
      <c r="D334" s="23">
        <f t="shared" si="29"/>
        <v>64942.066727022175</v>
      </c>
      <c r="E334" s="23">
        <f t="shared" si="30"/>
        <v>1703.3670040410086</v>
      </c>
      <c r="F334" s="23">
        <f t="shared" si="31"/>
        <v>1405.7158648754855</v>
      </c>
      <c r="G334" s="23">
        <f t="shared" si="32"/>
        <v>297.6511391655231</v>
      </c>
      <c r="H334" s="25">
        <f t="shared" si="33"/>
        <v>63536.35086214659</v>
      </c>
    </row>
    <row r="335" spans="1:8" ht="15">
      <c r="A335" s="16"/>
      <c r="B335" s="26">
        <f t="shared" si="34"/>
        <v>320</v>
      </c>
      <c r="C335" s="22">
        <f t="shared" si="28"/>
        <v>51745</v>
      </c>
      <c r="D335" s="23">
        <f t="shared" si="29"/>
        <v>63536.35086214659</v>
      </c>
      <c r="E335" s="23">
        <f t="shared" si="30"/>
        <v>1703.3670040410086</v>
      </c>
      <c r="F335" s="23">
        <f t="shared" si="31"/>
        <v>1412.1587292561646</v>
      </c>
      <c r="G335" s="23">
        <f t="shared" si="32"/>
        <v>291.20827478484375</v>
      </c>
      <c r="H335" s="25">
        <f t="shared" si="33"/>
        <v>62124.19213289069</v>
      </c>
    </row>
    <row r="336" spans="1:8" ht="15">
      <c r="A336" s="16"/>
      <c r="B336" s="26">
        <f t="shared" si="34"/>
        <v>321</v>
      </c>
      <c r="C336" s="22">
        <f aca="true" t="shared" si="35" ref="C336:C375">IF(Loan_Not_Paid*Values_Entered,Payment_Date,"")</f>
        <v>51775</v>
      </c>
      <c r="D336" s="23">
        <f aca="true" t="shared" si="36" ref="D336:D375">IF(Loan_Not_Paid*Values_Entered,Beginning_Balance,"")</f>
        <v>62124.19213289069</v>
      </c>
      <c r="E336" s="23">
        <f aca="true" t="shared" si="37" ref="E336:E375">IF(Loan_Not_Paid*Values_Entered,Monthly_Payment,"")</f>
        <v>1703.3670040410086</v>
      </c>
      <c r="F336" s="23">
        <f aca="true" t="shared" si="38" ref="F336:F375">IF(Loan_Not_Paid*Values_Entered,Principal,"")</f>
        <v>1418.6311234319223</v>
      </c>
      <c r="G336" s="23">
        <f aca="true" t="shared" si="39" ref="G336:G375">IF(Loan_Not_Paid*Values_Entered,Interest,"")</f>
        <v>284.7358806090864</v>
      </c>
      <c r="H336" s="25">
        <f aca="true" t="shared" si="40" ref="H336:H375">IF(Loan_Not_Paid*Values_Entered,Ending_Balance,"")</f>
        <v>60705.56100945873</v>
      </c>
    </row>
    <row r="337" spans="1:8" ht="15">
      <c r="A337" s="16"/>
      <c r="B337" s="26">
        <f aca="true" t="shared" si="41" ref="B337:B375">IF(Loan_Not_Paid*Values_Entered,Payment_Number,"")</f>
        <v>322</v>
      </c>
      <c r="C337" s="22">
        <f t="shared" si="35"/>
        <v>51806</v>
      </c>
      <c r="D337" s="23">
        <f t="shared" si="36"/>
        <v>60705.56100945873</v>
      </c>
      <c r="E337" s="23">
        <f t="shared" si="37"/>
        <v>1703.3670040410086</v>
      </c>
      <c r="F337" s="23">
        <f t="shared" si="38"/>
        <v>1425.133182747652</v>
      </c>
      <c r="G337" s="23">
        <f t="shared" si="39"/>
        <v>278.2338212933567</v>
      </c>
      <c r="H337" s="25">
        <f t="shared" si="40"/>
        <v>59280.42782671121</v>
      </c>
    </row>
    <row r="338" spans="1:8" ht="15">
      <c r="A338" s="16"/>
      <c r="B338" s="26">
        <f t="shared" si="41"/>
        <v>323</v>
      </c>
      <c r="C338" s="22">
        <f t="shared" si="35"/>
        <v>51836</v>
      </c>
      <c r="D338" s="23">
        <f t="shared" si="36"/>
        <v>59280.42782671121</v>
      </c>
      <c r="E338" s="23">
        <f t="shared" si="37"/>
        <v>1703.3670040410086</v>
      </c>
      <c r="F338" s="23">
        <f t="shared" si="38"/>
        <v>1431.6650431685784</v>
      </c>
      <c r="G338" s="23">
        <f t="shared" si="39"/>
        <v>271.70196087242994</v>
      </c>
      <c r="H338" s="25">
        <f t="shared" si="40"/>
        <v>57848.76278354251</v>
      </c>
    </row>
    <row r="339" spans="1:8" ht="15">
      <c r="A339" s="16"/>
      <c r="B339" s="26">
        <f t="shared" si="41"/>
        <v>324</v>
      </c>
      <c r="C339" s="22">
        <f t="shared" si="35"/>
        <v>51867</v>
      </c>
      <c r="D339" s="23">
        <f t="shared" si="36"/>
        <v>57848.76278354251</v>
      </c>
      <c r="E339" s="23">
        <f t="shared" si="37"/>
        <v>1703.3670040410086</v>
      </c>
      <c r="F339" s="23">
        <f t="shared" si="38"/>
        <v>1438.226841283101</v>
      </c>
      <c r="G339" s="23">
        <f t="shared" si="39"/>
        <v>265.1401627579073</v>
      </c>
      <c r="H339" s="25">
        <f t="shared" si="40"/>
        <v>56410.535942259245</v>
      </c>
    </row>
    <row r="340" spans="1:8" ht="15">
      <c r="A340" s="16"/>
      <c r="B340" s="26">
        <f t="shared" si="41"/>
        <v>325</v>
      </c>
      <c r="C340" s="22">
        <f t="shared" si="35"/>
        <v>51898</v>
      </c>
      <c r="D340" s="23">
        <f t="shared" si="36"/>
        <v>56410.535942259245</v>
      </c>
      <c r="E340" s="23">
        <f t="shared" si="37"/>
        <v>1703.3670040410086</v>
      </c>
      <c r="F340" s="23">
        <f t="shared" si="38"/>
        <v>1444.8187143056489</v>
      </c>
      <c r="G340" s="23">
        <f t="shared" si="39"/>
        <v>258.5482897353598</v>
      </c>
      <c r="H340" s="25">
        <f t="shared" si="40"/>
        <v>54965.71722795372</v>
      </c>
    </row>
    <row r="341" spans="1:8" ht="15">
      <c r="A341" s="16"/>
      <c r="B341" s="26">
        <f t="shared" si="41"/>
        <v>326</v>
      </c>
      <c r="C341" s="22">
        <f t="shared" si="35"/>
        <v>51926</v>
      </c>
      <c r="D341" s="23">
        <f t="shared" si="36"/>
        <v>54965.71722795372</v>
      </c>
      <c r="E341" s="23">
        <f t="shared" si="37"/>
        <v>1703.3670040410086</v>
      </c>
      <c r="F341" s="23">
        <f t="shared" si="38"/>
        <v>1451.4408000795497</v>
      </c>
      <c r="G341" s="23">
        <f t="shared" si="39"/>
        <v>251.92620396145892</v>
      </c>
      <c r="H341" s="25">
        <f t="shared" si="40"/>
        <v>53514.27642787411</v>
      </c>
    </row>
    <row r="342" spans="1:8" ht="15">
      <c r="A342" s="16"/>
      <c r="B342" s="26">
        <f t="shared" si="41"/>
        <v>327</v>
      </c>
      <c r="C342" s="22">
        <f t="shared" si="35"/>
        <v>51957</v>
      </c>
      <c r="D342" s="23">
        <f t="shared" si="36"/>
        <v>53514.27642787411</v>
      </c>
      <c r="E342" s="23">
        <f t="shared" si="37"/>
        <v>1703.3670040410086</v>
      </c>
      <c r="F342" s="23">
        <f t="shared" si="38"/>
        <v>1458.0932370799144</v>
      </c>
      <c r="G342" s="23">
        <f t="shared" si="39"/>
        <v>245.27376696109428</v>
      </c>
      <c r="H342" s="25">
        <f t="shared" si="40"/>
        <v>52056.183190794196</v>
      </c>
    </row>
    <row r="343" spans="1:8" ht="15">
      <c r="A343" s="16"/>
      <c r="B343" s="26">
        <f t="shared" si="41"/>
        <v>328</v>
      </c>
      <c r="C343" s="22">
        <f t="shared" si="35"/>
        <v>51987</v>
      </c>
      <c r="D343" s="23">
        <f t="shared" si="36"/>
        <v>52056.183190794196</v>
      </c>
      <c r="E343" s="23">
        <f t="shared" si="37"/>
        <v>1703.3670040410086</v>
      </c>
      <c r="F343" s="23">
        <f t="shared" si="38"/>
        <v>1464.7761644165307</v>
      </c>
      <c r="G343" s="23">
        <f t="shared" si="39"/>
        <v>238.59083962447798</v>
      </c>
      <c r="H343" s="25">
        <f t="shared" si="40"/>
        <v>50591.40702637774</v>
      </c>
    </row>
    <row r="344" spans="1:8" ht="15">
      <c r="A344" s="16"/>
      <c r="B344" s="26">
        <f t="shared" si="41"/>
        <v>329</v>
      </c>
      <c r="C344" s="22">
        <f t="shared" si="35"/>
        <v>52018</v>
      </c>
      <c r="D344" s="23">
        <f t="shared" si="36"/>
        <v>50591.40702637774</v>
      </c>
      <c r="E344" s="23">
        <f t="shared" si="37"/>
        <v>1703.3670040410086</v>
      </c>
      <c r="F344" s="23">
        <f t="shared" si="38"/>
        <v>1471.489721836773</v>
      </c>
      <c r="G344" s="23">
        <f t="shared" si="39"/>
        <v>231.87728220423554</v>
      </c>
      <c r="H344" s="25">
        <f t="shared" si="40"/>
        <v>49119.917304540984</v>
      </c>
    </row>
    <row r="345" spans="1:8" ht="15">
      <c r="A345" s="16"/>
      <c r="B345" s="26">
        <f t="shared" si="41"/>
        <v>330</v>
      </c>
      <c r="C345" s="22">
        <f t="shared" si="35"/>
        <v>52048</v>
      </c>
      <c r="D345" s="23">
        <f t="shared" si="36"/>
        <v>49119.917304540984</v>
      </c>
      <c r="E345" s="23">
        <f t="shared" si="37"/>
        <v>1703.3670040410086</v>
      </c>
      <c r="F345" s="23">
        <f t="shared" si="38"/>
        <v>1478.2340497285247</v>
      </c>
      <c r="G345" s="23">
        <f t="shared" si="39"/>
        <v>225.13295431248372</v>
      </c>
      <c r="H345" s="25">
        <f t="shared" si="40"/>
        <v>47641.68325481238</v>
      </c>
    </row>
    <row r="346" spans="1:8" ht="15">
      <c r="A346" s="16"/>
      <c r="B346" s="26">
        <f t="shared" si="41"/>
        <v>331</v>
      </c>
      <c r="C346" s="22">
        <f t="shared" si="35"/>
        <v>52079</v>
      </c>
      <c r="D346" s="23">
        <f t="shared" si="36"/>
        <v>47641.68325481238</v>
      </c>
      <c r="E346" s="23">
        <f t="shared" si="37"/>
        <v>1703.3670040410086</v>
      </c>
      <c r="F346" s="23">
        <f t="shared" si="38"/>
        <v>1485.009289123114</v>
      </c>
      <c r="G346" s="23">
        <f t="shared" si="39"/>
        <v>218.35771491789464</v>
      </c>
      <c r="H346" s="25">
        <f t="shared" si="40"/>
        <v>46156.67396568926</v>
      </c>
    </row>
    <row r="347" spans="1:8" ht="15">
      <c r="A347" s="16"/>
      <c r="B347" s="26">
        <f t="shared" si="41"/>
        <v>332</v>
      </c>
      <c r="C347" s="22">
        <f t="shared" si="35"/>
        <v>52110</v>
      </c>
      <c r="D347" s="23">
        <f t="shared" si="36"/>
        <v>46156.67396568926</v>
      </c>
      <c r="E347" s="23">
        <f t="shared" si="37"/>
        <v>1703.3670040410086</v>
      </c>
      <c r="F347" s="23">
        <f t="shared" si="38"/>
        <v>1491.8155816982617</v>
      </c>
      <c r="G347" s="23">
        <f t="shared" si="39"/>
        <v>211.55142234274697</v>
      </c>
      <c r="H347" s="25">
        <f t="shared" si="40"/>
        <v>44664.85838399106</v>
      </c>
    </row>
    <row r="348" spans="1:8" ht="15">
      <c r="A348" s="16"/>
      <c r="B348" s="26">
        <f t="shared" si="41"/>
        <v>333</v>
      </c>
      <c r="C348" s="22">
        <f t="shared" si="35"/>
        <v>52140</v>
      </c>
      <c r="D348" s="23">
        <f t="shared" si="36"/>
        <v>44664.85838399106</v>
      </c>
      <c r="E348" s="23">
        <f t="shared" si="37"/>
        <v>1703.3670040410086</v>
      </c>
      <c r="F348" s="23">
        <f t="shared" si="38"/>
        <v>1498.6530697810454</v>
      </c>
      <c r="G348" s="23">
        <f t="shared" si="39"/>
        <v>204.71393425996328</v>
      </c>
      <c r="H348" s="25">
        <f t="shared" si="40"/>
        <v>43166.20531421015</v>
      </c>
    </row>
    <row r="349" spans="1:8" ht="15">
      <c r="A349" s="16"/>
      <c r="B349" s="26">
        <f t="shared" si="41"/>
        <v>334</v>
      </c>
      <c r="C349" s="22">
        <f t="shared" si="35"/>
        <v>52171</v>
      </c>
      <c r="D349" s="23">
        <f t="shared" si="36"/>
        <v>43166.20531421015</v>
      </c>
      <c r="E349" s="23">
        <f t="shared" si="37"/>
        <v>1703.3670040410086</v>
      </c>
      <c r="F349" s="23">
        <f t="shared" si="38"/>
        <v>1505.521896350875</v>
      </c>
      <c r="G349" s="23">
        <f t="shared" si="39"/>
        <v>197.84510769013352</v>
      </c>
      <c r="H349" s="25">
        <f t="shared" si="40"/>
        <v>41660.68341785902</v>
      </c>
    </row>
    <row r="350" spans="1:8" ht="15">
      <c r="A350" s="16"/>
      <c r="B350" s="26">
        <f t="shared" si="41"/>
        <v>335</v>
      </c>
      <c r="C350" s="22">
        <f t="shared" si="35"/>
        <v>52201</v>
      </c>
      <c r="D350" s="23">
        <f t="shared" si="36"/>
        <v>41660.68341785902</v>
      </c>
      <c r="E350" s="23">
        <f t="shared" si="37"/>
        <v>1703.3670040410086</v>
      </c>
      <c r="F350" s="23">
        <f t="shared" si="38"/>
        <v>1512.4222050424833</v>
      </c>
      <c r="G350" s="23">
        <f t="shared" si="39"/>
        <v>190.94479899852536</v>
      </c>
      <c r="H350" s="25">
        <f t="shared" si="40"/>
        <v>40148.26121281646</v>
      </c>
    </row>
    <row r="351" spans="1:8" ht="15">
      <c r="A351" s="16"/>
      <c r="B351" s="26">
        <f t="shared" si="41"/>
        <v>336</v>
      </c>
      <c r="C351" s="22">
        <f t="shared" si="35"/>
        <v>52232</v>
      </c>
      <c r="D351" s="23">
        <f t="shared" si="36"/>
        <v>40148.26121281646</v>
      </c>
      <c r="E351" s="23">
        <f t="shared" si="37"/>
        <v>1703.3670040410086</v>
      </c>
      <c r="F351" s="23">
        <f t="shared" si="38"/>
        <v>1519.354140148928</v>
      </c>
      <c r="G351" s="23">
        <f t="shared" si="39"/>
        <v>184.01286389208062</v>
      </c>
      <c r="H351" s="25">
        <f t="shared" si="40"/>
        <v>38628.9070726675</v>
      </c>
    </row>
    <row r="352" spans="1:8" ht="15">
      <c r="A352" s="16"/>
      <c r="B352" s="26">
        <f t="shared" si="41"/>
        <v>337</v>
      </c>
      <c r="C352" s="22">
        <f t="shared" si="35"/>
        <v>52263</v>
      </c>
      <c r="D352" s="23">
        <f t="shared" si="36"/>
        <v>38628.9070726675</v>
      </c>
      <c r="E352" s="23">
        <f t="shared" si="37"/>
        <v>1703.3670040410086</v>
      </c>
      <c r="F352" s="23">
        <f t="shared" si="38"/>
        <v>1526.3178466246106</v>
      </c>
      <c r="G352" s="23">
        <f t="shared" si="39"/>
        <v>177.04915741639803</v>
      </c>
      <c r="H352" s="25">
        <f t="shared" si="40"/>
        <v>37102.58922604285</v>
      </c>
    </row>
    <row r="353" spans="1:8" ht="15">
      <c r="A353" s="16"/>
      <c r="B353" s="26">
        <f t="shared" si="41"/>
        <v>338</v>
      </c>
      <c r="C353" s="22">
        <f t="shared" si="35"/>
        <v>52291</v>
      </c>
      <c r="D353" s="23">
        <f t="shared" si="36"/>
        <v>37102.58922604285</v>
      </c>
      <c r="E353" s="23">
        <f t="shared" si="37"/>
        <v>1703.3670040410086</v>
      </c>
      <c r="F353" s="23">
        <f t="shared" si="38"/>
        <v>1533.3134700883065</v>
      </c>
      <c r="G353" s="23">
        <f t="shared" si="39"/>
        <v>170.0535339527019</v>
      </c>
      <c r="H353" s="25">
        <f t="shared" si="40"/>
        <v>35569.27575595467</v>
      </c>
    </row>
    <row r="354" spans="1:8" ht="15">
      <c r="A354" s="16"/>
      <c r="B354" s="26">
        <f t="shared" si="41"/>
        <v>339</v>
      </c>
      <c r="C354" s="22">
        <f t="shared" si="35"/>
        <v>52322</v>
      </c>
      <c r="D354" s="23">
        <f t="shared" si="36"/>
        <v>35569.27575595467</v>
      </c>
      <c r="E354" s="23">
        <f t="shared" si="37"/>
        <v>1703.3670040410086</v>
      </c>
      <c r="F354" s="23">
        <f t="shared" si="38"/>
        <v>1540.3411568262115</v>
      </c>
      <c r="G354" s="23">
        <f t="shared" si="39"/>
        <v>163.02584721479715</v>
      </c>
      <c r="H354" s="25">
        <f t="shared" si="40"/>
        <v>34028.93459912855</v>
      </c>
    </row>
    <row r="355" spans="1:8" ht="15">
      <c r="A355" s="16"/>
      <c r="B355" s="26">
        <f t="shared" si="41"/>
        <v>340</v>
      </c>
      <c r="C355" s="22">
        <f t="shared" si="35"/>
        <v>52352</v>
      </c>
      <c r="D355" s="23">
        <f t="shared" si="36"/>
        <v>34028.93459912855</v>
      </c>
      <c r="E355" s="23">
        <f t="shared" si="37"/>
        <v>1703.3670040410086</v>
      </c>
      <c r="F355" s="23">
        <f t="shared" si="38"/>
        <v>1547.4010537949982</v>
      </c>
      <c r="G355" s="23">
        <f t="shared" si="39"/>
        <v>155.96595024601035</v>
      </c>
      <c r="H355" s="25">
        <f t="shared" si="40"/>
        <v>32481.53354533366</v>
      </c>
    </row>
    <row r="356" spans="1:8" ht="15">
      <c r="A356" s="16"/>
      <c r="B356" s="26">
        <f t="shared" si="41"/>
        <v>341</v>
      </c>
      <c r="C356" s="22">
        <f t="shared" si="35"/>
        <v>52383</v>
      </c>
      <c r="D356" s="23">
        <f t="shared" si="36"/>
        <v>32481.53354533366</v>
      </c>
      <c r="E356" s="23">
        <f t="shared" si="37"/>
        <v>1703.3670040410086</v>
      </c>
      <c r="F356" s="23">
        <f t="shared" si="38"/>
        <v>1554.493308624892</v>
      </c>
      <c r="G356" s="23">
        <f t="shared" si="39"/>
        <v>148.87369541611662</v>
      </c>
      <c r="H356" s="25">
        <f t="shared" si="40"/>
        <v>30927.040236708475</v>
      </c>
    </row>
    <row r="357" spans="1:8" ht="15">
      <c r="A357" s="16"/>
      <c r="B357" s="26">
        <f t="shared" si="41"/>
        <v>342</v>
      </c>
      <c r="C357" s="22">
        <f t="shared" si="35"/>
        <v>52413</v>
      </c>
      <c r="D357" s="23">
        <f t="shared" si="36"/>
        <v>30927.040236708475</v>
      </c>
      <c r="E357" s="23">
        <f t="shared" si="37"/>
        <v>1703.3670040410086</v>
      </c>
      <c r="F357" s="23">
        <f t="shared" si="38"/>
        <v>1561.6180696227561</v>
      </c>
      <c r="G357" s="23">
        <f t="shared" si="39"/>
        <v>141.74893441825253</v>
      </c>
      <c r="H357" s="25">
        <f t="shared" si="40"/>
        <v>29365.42216708581</v>
      </c>
    </row>
    <row r="358" spans="1:8" ht="15">
      <c r="A358" s="16"/>
      <c r="B358" s="26">
        <f t="shared" si="41"/>
        <v>343</v>
      </c>
      <c r="C358" s="22">
        <f t="shared" si="35"/>
        <v>52444</v>
      </c>
      <c r="D358" s="23">
        <f t="shared" si="36"/>
        <v>29365.42216708581</v>
      </c>
      <c r="E358" s="23">
        <f t="shared" si="37"/>
        <v>1703.3670040410086</v>
      </c>
      <c r="F358" s="23">
        <f t="shared" si="38"/>
        <v>1568.7754857751936</v>
      </c>
      <c r="G358" s="23">
        <f t="shared" si="39"/>
        <v>134.5915182658149</v>
      </c>
      <c r="H358" s="25">
        <f t="shared" si="40"/>
        <v>27796.64668131061</v>
      </c>
    </row>
    <row r="359" spans="1:8" ht="15">
      <c r="A359" s="16"/>
      <c r="B359" s="26">
        <f t="shared" si="41"/>
        <v>344</v>
      </c>
      <c r="C359" s="22">
        <f t="shared" si="35"/>
        <v>52475</v>
      </c>
      <c r="D359" s="23">
        <f t="shared" si="36"/>
        <v>27796.64668131061</v>
      </c>
      <c r="E359" s="23">
        <f t="shared" si="37"/>
        <v>1703.3670040410086</v>
      </c>
      <c r="F359" s="23">
        <f t="shared" si="38"/>
        <v>1575.9657067516632</v>
      </c>
      <c r="G359" s="23">
        <f t="shared" si="39"/>
        <v>127.40129728934524</v>
      </c>
      <c r="H359" s="25">
        <f t="shared" si="40"/>
        <v>26220.680974558927</v>
      </c>
    </row>
    <row r="360" spans="1:8" ht="15">
      <c r="A360" s="16"/>
      <c r="B360" s="26">
        <f t="shared" si="41"/>
        <v>345</v>
      </c>
      <c r="C360" s="22">
        <f t="shared" si="35"/>
        <v>52505</v>
      </c>
      <c r="D360" s="23">
        <f t="shared" si="36"/>
        <v>26220.680974558927</v>
      </c>
      <c r="E360" s="23">
        <f t="shared" si="37"/>
        <v>1703.3670040410086</v>
      </c>
      <c r="F360" s="23">
        <f t="shared" si="38"/>
        <v>1583.1888829076083</v>
      </c>
      <c r="G360" s="23">
        <f t="shared" si="39"/>
        <v>120.17812113340014</v>
      </c>
      <c r="H360" s="25">
        <f t="shared" si="40"/>
        <v>24637.492091651307</v>
      </c>
    </row>
    <row r="361" spans="1:8" ht="15">
      <c r="A361" s="16"/>
      <c r="B361" s="26">
        <f t="shared" si="41"/>
        <v>346</v>
      </c>
      <c r="C361" s="22">
        <f t="shared" si="35"/>
        <v>52536</v>
      </c>
      <c r="D361" s="23">
        <f t="shared" si="36"/>
        <v>24637.492091651307</v>
      </c>
      <c r="E361" s="23">
        <f t="shared" si="37"/>
        <v>1703.3670040410086</v>
      </c>
      <c r="F361" s="23">
        <f t="shared" si="38"/>
        <v>1590.4451652876016</v>
      </c>
      <c r="G361" s="23">
        <f t="shared" si="39"/>
        <v>112.92183875340693</v>
      </c>
      <c r="H361" s="25">
        <f t="shared" si="40"/>
        <v>23047.046926363604</v>
      </c>
    </row>
    <row r="362" spans="1:8" ht="15">
      <c r="A362" s="16"/>
      <c r="B362" s="26">
        <f t="shared" si="41"/>
        <v>347</v>
      </c>
      <c r="C362" s="22">
        <f t="shared" si="35"/>
        <v>52566</v>
      </c>
      <c r="D362" s="23">
        <f t="shared" si="36"/>
        <v>23047.046926363604</v>
      </c>
      <c r="E362" s="23">
        <f t="shared" si="37"/>
        <v>1703.3670040410086</v>
      </c>
      <c r="F362" s="23">
        <f t="shared" si="38"/>
        <v>1597.7347056285032</v>
      </c>
      <c r="G362" s="23">
        <f t="shared" si="39"/>
        <v>105.6322984125054</v>
      </c>
      <c r="H362" s="25">
        <f t="shared" si="40"/>
        <v>21449.312220735243</v>
      </c>
    </row>
    <row r="363" spans="1:8" ht="15">
      <c r="A363" s="16"/>
      <c r="B363" s="26">
        <f t="shared" si="41"/>
        <v>348</v>
      </c>
      <c r="C363" s="22">
        <f t="shared" si="35"/>
        <v>52597</v>
      </c>
      <c r="D363" s="23">
        <f t="shared" si="36"/>
        <v>21449.312220735243</v>
      </c>
      <c r="E363" s="23">
        <f t="shared" si="37"/>
        <v>1703.3670040410086</v>
      </c>
      <c r="F363" s="23">
        <f t="shared" si="38"/>
        <v>1605.0576563626337</v>
      </c>
      <c r="G363" s="23">
        <f t="shared" si="39"/>
        <v>98.30934767837478</v>
      </c>
      <c r="H363" s="25">
        <f t="shared" si="40"/>
        <v>19844.254564372823</v>
      </c>
    </row>
    <row r="364" spans="1:8" ht="15">
      <c r="A364" s="16"/>
      <c r="B364" s="26">
        <f t="shared" si="41"/>
        <v>349</v>
      </c>
      <c r="C364" s="22">
        <f t="shared" si="35"/>
        <v>52628</v>
      </c>
      <c r="D364" s="23">
        <f t="shared" si="36"/>
        <v>19844.254564372823</v>
      </c>
      <c r="E364" s="23">
        <f t="shared" si="37"/>
        <v>1703.3670040410086</v>
      </c>
      <c r="F364" s="23">
        <f t="shared" si="38"/>
        <v>1612.4141706209628</v>
      </c>
      <c r="G364" s="23">
        <f t="shared" si="39"/>
        <v>90.95283342004603</v>
      </c>
      <c r="H364" s="25">
        <f t="shared" si="40"/>
        <v>18231.840393751627</v>
      </c>
    </row>
    <row r="365" spans="1:8" ht="15">
      <c r="A365" s="16"/>
      <c r="B365" s="26">
        <f t="shared" si="41"/>
        <v>350</v>
      </c>
      <c r="C365" s="22">
        <f t="shared" si="35"/>
        <v>52657</v>
      </c>
      <c r="D365" s="23">
        <f t="shared" si="36"/>
        <v>18231.840393751627</v>
      </c>
      <c r="E365" s="23">
        <f t="shared" si="37"/>
        <v>1703.3670040410086</v>
      </c>
      <c r="F365" s="23">
        <f t="shared" si="38"/>
        <v>1619.8044022363085</v>
      </c>
      <c r="G365" s="23">
        <f t="shared" si="39"/>
        <v>83.56260180469998</v>
      </c>
      <c r="H365" s="25">
        <f t="shared" si="40"/>
        <v>16612.035991515266</v>
      </c>
    </row>
    <row r="366" spans="1:8" ht="15">
      <c r="A366" s="16"/>
      <c r="B366" s="26">
        <f t="shared" si="41"/>
        <v>351</v>
      </c>
      <c r="C366" s="22">
        <f t="shared" si="35"/>
        <v>52688</v>
      </c>
      <c r="D366" s="23">
        <f t="shared" si="36"/>
        <v>16612.035991515266</v>
      </c>
      <c r="E366" s="23">
        <f t="shared" si="37"/>
        <v>1703.3670040410086</v>
      </c>
      <c r="F366" s="23">
        <f t="shared" si="38"/>
        <v>1627.2285057465583</v>
      </c>
      <c r="G366" s="23">
        <f t="shared" si="39"/>
        <v>76.1384982944502</v>
      </c>
      <c r="H366" s="25">
        <f t="shared" si="40"/>
        <v>14984.807485768804</v>
      </c>
    </row>
    <row r="367" spans="1:8" ht="15">
      <c r="A367" s="16"/>
      <c r="B367" s="26">
        <f t="shared" si="41"/>
        <v>352</v>
      </c>
      <c r="C367" s="22">
        <f t="shared" si="35"/>
        <v>52718</v>
      </c>
      <c r="D367" s="23">
        <f t="shared" si="36"/>
        <v>14984.807485768804</v>
      </c>
      <c r="E367" s="23">
        <f t="shared" si="37"/>
        <v>1703.3670040410086</v>
      </c>
      <c r="F367" s="23">
        <f t="shared" si="38"/>
        <v>1634.6866363978968</v>
      </c>
      <c r="G367" s="23">
        <f t="shared" si="39"/>
        <v>68.68036764311182</v>
      </c>
      <c r="H367" s="25">
        <f t="shared" si="40"/>
        <v>13350.120849370956</v>
      </c>
    </row>
    <row r="368" spans="1:8" ht="15">
      <c r="A368" s="16"/>
      <c r="B368" s="26">
        <f t="shared" si="41"/>
        <v>353</v>
      </c>
      <c r="C368" s="22">
        <f t="shared" si="35"/>
        <v>52749</v>
      </c>
      <c r="D368" s="23">
        <f t="shared" si="36"/>
        <v>13350.120849370956</v>
      </c>
      <c r="E368" s="23">
        <f t="shared" si="37"/>
        <v>1703.3670040410086</v>
      </c>
      <c r="F368" s="23">
        <f t="shared" si="38"/>
        <v>1642.178950148054</v>
      </c>
      <c r="G368" s="23">
        <f t="shared" si="39"/>
        <v>61.188053892954784</v>
      </c>
      <c r="H368" s="25">
        <f t="shared" si="40"/>
        <v>11707.941899222787</v>
      </c>
    </row>
    <row r="369" spans="1:8" ht="15">
      <c r="A369" s="16"/>
      <c r="B369" s="26">
        <f t="shared" si="41"/>
        <v>354</v>
      </c>
      <c r="C369" s="22">
        <f t="shared" si="35"/>
        <v>52779</v>
      </c>
      <c r="D369" s="23">
        <f t="shared" si="36"/>
        <v>11707.941899222787</v>
      </c>
      <c r="E369" s="23">
        <f t="shared" si="37"/>
        <v>1703.3670040410086</v>
      </c>
      <c r="F369" s="23">
        <f t="shared" si="38"/>
        <v>1649.7056036695658</v>
      </c>
      <c r="G369" s="23">
        <f t="shared" si="39"/>
        <v>53.66140037144287</v>
      </c>
      <c r="H369" s="25">
        <f t="shared" si="40"/>
        <v>10058.236295552924</v>
      </c>
    </row>
    <row r="370" spans="1:8" ht="15">
      <c r="A370" s="16"/>
      <c r="B370" s="26">
        <f t="shared" si="41"/>
        <v>355</v>
      </c>
      <c r="C370" s="22">
        <f t="shared" si="35"/>
        <v>52810</v>
      </c>
      <c r="D370" s="23">
        <f t="shared" si="36"/>
        <v>10058.236295552924</v>
      </c>
      <c r="E370" s="23">
        <f t="shared" si="37"/>
        <v>1703.3670040410086</v>
      </c>
      <c r="F370" s="23">
        <f t="shared" si="38"/>
        <v>1657.2667543530513</v>
      </c>
      <c r="G370" s="23">
        <f t="shared" si="39"/>
        <v>46.100249687957366</v>
      </c>
      <c r="H370" s="25">
        <f t="shared" si="40"/>
        <v>8400.969541200204</v>
      </c>
    </row>
    <row r="371" spans="1:8" ht="15">
      <c r="A371" s="16"/>
      <c r="B371" s="26">
        <f t="shared" si="41"/>
        <v>356</v>
      </c>
      <c r="C371" s="22">
        <f t="shared" si="35"/>
        <v>52841</v>
      </c>
      <c r="D371" s="23">
        <f t="shared" si="36"/>
        <v>8400.969541200204</v>
      </c>
      <c r="E371" s="23">
        <f t="shared" si="37"/>
        <v>1703.3670040410086</v>
      </c>
      <c r="F371" s="23">
        <f t="shared" si="38"/>
        <v>1664.8625603105027</v>
      </c>
      <c r="G371" s="23">
        <f t="shared" si="39"/>
        <v>38.504443730505876</v>
      </c>
      <c r="H371" s="25">
        <f t="shared" si="40"/>
        <v>6736.106980889337</v>
      </c>
    </row>
    <row r="372" spans="1:8" ht="15">
      <c r="A372" s="16"/>
      <c r="B372" s="26">
        <f t="shared" si="41"/>
        <v>357</v>
      </c>
      <c r="C372" s="22">
        <f t="shared" si="35"/>
        <v>52871</v>
      </c>
      <c r="D372" s="23">
        <f t="shared" si="36"/>
        <v>6736.106980889337</v>
      </c>
      <c r="E372" s="23">
        <f t="shared" si="37"/>
        <v>1703.3670040410086</v>
      </c>
      <c r="F372" s="23">
        <f t="shared" si="38"/>
        <v>1672.4931803785923</v>
      </c>
      <c r="G372" s="23">
        <f t="shared" si="39"/>
        <v>30.87382366241608</v>
      </c>
      <c r="H372" s="25">
        <f t="shared" si="40"/>
        <v>5063.613800510997</v>
      </c>
    </row>
    <row r="373" spans="1:8" ht="15">
      <c r="A373" s="16"/>
      <c r="B373" s="26">
        <f t="shared" si="41"/>
        <v>358</v>
      </c>
      <c r="C373" s="22">
        <f t="shared" si="35"/>
        <v>52902</v>
      </c>
      <c r="D373" s="23">
        <f t="shared" si="36"/>
        <v>5063.613800510997</v>
      </c>
      <c r="E373" s="23">
        <f t="shared" si="37"/>
        <v>1703.3670040410086</v>
      </c>
      <c r="F373" s="23">
        <f t="shared" si="38"/>
        <v>1680.1587741219946</v>
      </c>
      <c r="G373" s="23">
        <f t="shared" si="39"/>
        <v>23.208229919014194</v>
      </c>
      <c r="H373" s="25">
        <f t="shared" si="40"/>
        <v>3383.4550263890997</v>
      </c>
    </row>
    <row r="374" spans="1:8" ht="15">
      <c r="A374" s="16"/>
      <c r="B374" s="26">
        <f t="shared" si="41"/>
        <v>359</v>
      </c>
      <c r="C374" s="22">
        <f t="shared" si="35"/>
        <v>52932</v>
      </c>
      <c r="D374" s="23">
        <f t="shared" si="36"/>
        <v>3383.4550263890997</v>
      </c>
      <c r="E374" s="23">
        <f t="shared" si="37"/>
        <v>1703.3670040410086</v>
      </c>
      <c r="F374" s="23">
        <f t="shared" si="38"/>
        <v>1687.85950183672</v>
      </c>
      <c r="G374" s="23">
        <f t="shared" si="39"/>
        <v>15.50750220428838</v>
      </c>
      <c r="H374" s="25">
        <f t="shared" si="40"/>
        <v>1695.5955245522782</v>
      </c>
    </row>
    <row r="375" spans="1:8" ht="15">
      <c r="A375" s="16"/>
      <c r="B375" s="27">
        <f t="shared" si="41"/>
        <v>360</v>
      </c>
      <c r="C375" s="28">
        <f t="shared" si="35"/>
        <v>52963</v>
      </c>
      <c r="D375" s="29">
        <f t="shared" si="36"/>
        <v>1695.5955245522782</v>
      </c>
      <c r="E375" s="29">
        <f t="shared" si="37"/>
        <v>1703.3670040410086</v>
      </c>
      <c r="F375" s="29">
        <f t="shared" si="38"/>
        <v>1695.595524553472</v>
      </c>
      <c r="G375" s="29">
        <f t="shared" si="39"/>
        <v>7.771479487536747</v>
      </c>
      <c r="H375" s="30">
        <f t="shared" si="40"/>
        <v>-1.1641532182693481E-09</v>
      </c>
    </row>
    <row r="376" spans="1:8" ht="15">
      <c r="A376" s="16"/>
      <c r="B376" s="15"/>
      <c r="C376" s="15"/>
      <c r="D376" s="31"/>
      <c r="E376" s="31"/>
      <c r="F376" s="31"/>
      <c r="G376" s="31"/>
      <c r="H376" s="31"/>
    </row>
    <row r="377" spans="1:8" ht="15">
      <c r="A377" s="16"/>
      <c r="B377" s="15"/>
      <c r="C377" s="15"/>
      <c r="D377" s="31"/>
      <c r="E377" s="31"/>
      <c r="F377" s="31"/>
      <c r="G377" s="31"/>
      <c r="H377" s="31"/>
    </row>
    <row r="378" spans="1:8" ht="15">
      <c r="A378" s="16"/>
      <c r="B378" s="15"/>
      <c r="C378" s="15"/>
      <c r="D378" s="31"/>
      <c r="E378" s="31"/>
      <c r="F378" s="31"/>
      <c r="G378" s="31"/>
      <c r="H378" s="31"/>
    </row>
    <row r="379" spans="1:8" ht="15">
      <c r="A379" s="16"/>
      <c r="B379" s="15"/>
      <c r="C379" s="15"/>
      <c r="D379" s="15"/>
      <c r="E379" s="15"/>
      <c r="F379" s="15"/>
      <c r="G379" s="15"/>
      <c r="H379" s="15"/>
    </row>
    <row r="380" spans="1:8" ht="15">
      <c r="A380" s="16"/>
      <c r="B380" s="15"/>
      <c r="C380" s="15"/>
      <c r="D380" s="15"/>
      <c r="E380" s="15"/>
      <c r="F380" s="15"/>
      <c r="G380" s="15"/>
      <c r="H380" s="15"/>
    </row>
    <row r="381" spans="1:8" ht="15">
      <c r="A381" s="16"/>
      <c r="B381" s="15"/>
      <c r="C381" s="15"/>
      <c r="D381" s="15"/>
      <c r="E381" s="15"/>
      <c r="F381" s="15"/>
      <c r="G381" s="15"/>
      <c r="H381" s="15"/>
    </row>
    <row r="382" spans="1:8" ht="15">
      <c r="A382" s="16"/>
      <c r="B382" s="15"/>
      <c r="C382" s="15"/>
      <c r="D382" s="15"/>
      <c r="E382" s="15"/>
      <c r="F382" s="15"/>
      <c r="G382" s="15"/>
      <c r="H382" s="15"/>
    </row>
    <row r="383" spans="1:8" ht="15">
      <c r="A383" s="16"/>
      <c r="B383" s="15"/>
      <c r="C383" s="15"/>
      <c r="D383" s="15"/>
      <c r="E383" s="15"/>
      <c r="F383" s="15"/>
      <c r="G383" s="15"/>
      <c r="H383" s="15"/>
    </row>
    <row r="384" spans="1:8" ht="15">
      <c r="A384" s="16"/>
      <c r="B384" s="15"/>
      <c r="C384" s="15"/>
      <c r="D384" s="15"/>
      <c r="E384" s="15"/>
      <c r="F384" s="15"/>
      <c r="G384" s="15"/>
      <c r="H384" s="15"/>
    </row>
    <row r="385" spans="1:8" ht="15">
      <c r="A385" s="16"/>
      <c r="B385" s="15"/>
      <c r="C385" s="15"/>
      <c r="D385" s="15"/>
      <c r="E385" s="15"/>
      <c r="F385" s="15"/>
      <c r="G385" s="15"/>
      <c r="H385" s="15"/>
    </row>
    <row r="386" spans="1:8" ht="15">
      <c r="A386" s="16"/>
      <c r="B386" s="15"/>
      <c r="C386" s="15"/>
      <c r="D386" s="15"/>
      <c r="E386" s="15"/>
      <c r="F386" s="15"/>
      <c r="G386" s="15"/>
      <c r="H386" s="15"/>
    </row>
    <row r="387" spans="1:8" ht="15">
      <c r="A387" s="16"/>
      <c r="B387" s="15"/>
      <c r="C387" s="15"/>
      <c r="D387" s="15"/>
      <c r="E387" s="15"/>
      <c r="F387" s="15"/>
      <c r="G387" s="15"/>
      <c r="H387" s="15"/>
    </row>
    <row r="388" spans="1:8" ht="15">
      <c r="A388" s="16"/>
      <c r="B388" s="15"/>
      <c r="C388" s="15"/>
      <c r="D388" s="15"/>
      <c r="E388" s="15"/>
      <c r="F388" s="15"/>
      <c r="G388" s="15"/>
      <c r="H388" s="15"/>
    </row>
    <row r="389" spans="1:8" ht="15">
      <c r="A389" s="16"/>
      <c r="B389" s="15"/>
      <c r="C389" s="15"/>
      <c r="D389" s="15"/>
      <c r="E389" s="15"/>
      <c r="F389" s="15"/>
      <c r="G389" s="15"/>
      <c r="H389" s="15"/>
    </row>
    <row r="390" spans="1:8" ht="15">
      <c r="A390" s="16"/>
      <c r="B390" s="15"/>
      <c r="C390" s="15"/>
      <c r="D390" s="15"/>
      <c r="E390" s="15"/>
      <c r="F390" s="15"/>
      <c r="G390" s="15"/>
      <c r="H390" s="15"/>
    </row>
    <row r="391" spans="1:8" ht="15">
      <c r="A391" s="16"/>
      <c r="B391" s="15"/>
      <c r="C391" s="15"/>
      <c r="D391" s="15"/>
      <c r="E391" s="15"/>
      <c r="F391" s="15"/>
      <c r="G391" s="15"/>
      <c r="H391" s="15"/>
    </row>
    <row r="392" spans="1:8" ht="15">
      <c r="A392" s="16"/>
      <c r="B392" s="15"/>
      <c r="C392" s="15"/>
      <c r="D392" s="15"/>
      <c r="E392" s="15"/>
      <c r="F392" s="15"/>
      <c r="G392" s="15"/>
      <c r="H392" s="15"/>
    </row>
    <row r="393" spans="1:8" ht="15">
      <c r="A393" s="16"/>
      <c r="B393" s="15"/>
      <c r="C393" s="15"/>
      <c r="D393" s="15"/>
      <c r="E393" s="15"/>
      <c r="F393" s="15"/>
      <c r="G393" s="15"/>
      <c r="H393" s="15"/>
    </row>
    <row r="394" spans="1:8" ht="15">
      <c r="A394" s="16"/>
      <c r="B394" s="15"/>
      <c r="C394" s="15"/>
      <c r="D394" s="15"/>
      <c r="E394" s="15"/>
      <c r="F394" s="15"/>
      <c r="G394" s="15"/>
      <c r="H394" s="15"/>
    </row>
    <row r="395" spans="1:8" ht="15">
      <c r="A395" s="16"/>
      <c r="B395" s="15"/>
      <c r="C395" s="15"/>
      <c r="D395" s="15"/>
      <c r="E395" s="15"/>
      <c r="F395" s="15"/>
      <c r="G395" s="15"/>
      <c r="H395" s="15"/>
    </row>
    <row r="396" spans="1:8" ht="15">
      <c r="A396" s="16"/>
      <c r="B396" s="15"/>
      <c r="C396" s="15"/>
      <c r="D396" s="15"/>
      <c r="E396" s="15"/>
      <c r="F396" s="15"/>
      <c r="G396" s="15"/>
      <c r="H396" s="15"/>
    </row>
    <row r="397" spans="1:8" ht="15">
      <c r="A397" s="16"/>
      <c r="B397" s="15"/>
      <c r="C397" s="15"/>
      <c r="D397" s="15"/>
      <c r="E397" s="15"/>
      <c r="F397" s="15"/>
      <c r="G397" s="15"/>
      <c r="H397" s="15"/>
    </row>
    <row r="398" spans="1:8" ht="15">
      <c r="A398" s="16"/>
      <c r="B398" s="15"/>
      <c r="C398" s="15"/>
      <c r="D398" s="15"/>
      <c r="E398" s="15"/>
      <c r="F398" s="15"/>
      <c r="G398" s="15"/>
      <c r="H398" s="15"/>
    </row>
    <row r="399" spans="1:8" ht="15">
      <c r="A399" s="16"/>
      <c r="B399" s="15"/>
      <c r="C399" s="15"/>
      <c r="D399" s="15"/>
      <c r="E399" s="15"/>
      <c r="F399" s="15"/>
      <c r="G399" s="15"/>
      <c r="H399" s="15"/>
    </row>
    <row r="400" spans="1:8" ht="15">
      <c r="A400" s="16"/>
      <c r="B400" s="15"/>
      <c r="C400" s="15"/>
      <c r="D400" s="15"/>
      <c r="E400" s="15"/>
      <c r="F400" s="15"/>
      <c r="G400" s="15"/>
      <c r="H400" s="15"/>
    </row>
    <row r="401" spans="1:8" ht="15">
      <c r="A401" s="16"/>
      <c r="B401" s="15"/>
      <c r="C401" s="15"/>
      <c r="D401" s="15"/>
      <c r="E401" s="15"/>
      <c r="F401" s="15"/>
      <c r="G401" s="15"/>
      <c r="H401" s="15"/>
    </row>
    <row r="402" spans="1:8" ht="15">
      <c r="A402" s="16"/>
      <c r="B402" s="15"/>
      <c r="C402" s="15"/>
      <c r="D402" s="15"/>
      <c r="E402" s="15"/>
      <c r="F402" s="15"/>
      <c r="G402" s="15"/>
      <c r="H402" s="15"/>
    </row>
    <row r="403" spans="1:8" ht="15">
      <c r="A403" s="16"/>
      <c r="B403" s="15"/>
      <c r="C403" s="15"/>
      <c r="D403" s="15"/>
      <c r="E403" s="15"/>
      <c r="F403" s="15"/>
      <c r="G403" s="15"/>
      <c r="H403" s="15"/>
    </row>
    <row r="404" spans="1:8" ht="15">
      <c r="A404" s="16"/>
      <c r="B404" s="15"/>
      <c r="C404" s="15"/>
      <c r="D404" s="15"/>
      <c r="E404" s="15"/>
      <c r="F404" s="15"/>
      <c r="G404" s="15"/>
      <c r="H404" s="15"/>
    </row>
    <row r="405" spans="1:8" ht="15">
      <c r="A405" s="16"/>
      <c r="B405" s="15"/>
      <c r="C405" s="15"/>
      <c r="D405" s="15"/>
      <c r="E405" s="15"/>
      <c r="F405" s="15"/>
      <c r="G405" s="15"/>
      <c r="H405" s="15"/>
    </row>
    <row r="406" spans="1:8" ht="15">
      <c r="A406" s="16"/>
      <c r="B406" s="15"/>
      <c r="C406" s="15"/>
      <c r="D406" s="15"/>
      <c r="E406" s="15"/>
      <c r="F406" s="15"/>
      <c r="G406" s="15"/>
      <c r="H406" s="15"/>
    </row>
    <row r="407" spans="1:8" ht="15">
      <c r="A407" s="16"/>
      <c r="B407" s="15"/>
      <c r="C407" s="15"/>
      <c r="D407" s="15"/>
      <c r="E407" s="15"/>
      <c r="F407" s="15"/>
      <c r="G407" s="15"/>
      <c r="H407" s="15"/>
    </row>
    <row r="408" spans="1:8" ht="15">
      <c r="A408" s="16"/>
      <c r="B408" s="15"/>
      <c r="C408" s="15"/>
      <c r="D408" s="15"/>
      <c r="E408" s="15"/>
      <c r="F408" s="15"/>
      <c r="G408" s="15"/>
      <c r="H408" s="15"/>
    </row>
    <row r="409" spans="1:8" ht="15">
      <c r="A409" s="16"/>
      <c r="B409" s="15"/>
      <c r="C409" s="15"/>
      <c r="D409" s="15"/>
      <c r="E409" s="15"/>
      <c r="F409" s="15"/>
      <c r="G409" s="15"/>
      <c r="H409" s="15"/>
    </row>
    <row r="410" spans="1:8" ht="15">
      <c r="A410" s="16"/>
      <c r="B410" s="15"/>
      <c r="C410" s="15"/>
      <c r="D410" s="15"/>
      <c r="E410" s="15"/>
      <c r="F410" s="15"/>
      <c r="G410" s="15"/>
      <c r="H410" s="15"/>
    </row>
    <row r="411" spans="1:8" ht="15">
      <c r="A411" s="16"/>
      <c r="B411" s="15"/>
      <c r="C411" s="15"/>
      <c r="D411" s="15"/>
      <c r="E411" s="15"/>
      <c r="F411" s="15"/>
      <c r="G411" s="15"/>
      <c r="H411" s="15"/>
    </row>
    <row r="412" spans="1:8" ht="15">
      <c r="A412" s="16"/>
      <c r="B412" s="15"/>
      <c r="C412" s="15"/>
      <c r="D412" s="15"/>
      <c r="E412" s="15"/>
      <c r="F412" s="15"/>
      <c r="G412" s="15"/>
      <c r="H412" s="15"/>
    </row>
    <row r="413" spans="1:8" ht="15">
      <c r="A413" s="16"/>
      <c r="B413" s="15"/>
      <c r="C413" s="15"/>
      <c r="D413" s="15"/>
      <c r="E413" s="15"/>
      <c r="F413" s="15"/>
      <c r="G413" s="15"/>
      <c r="H413" s="15"/>
    </row>
    <row r="414" spans="1:8" ht="15">
      <c r="A414" s="16"/>
      <c r="B414" s="15"/>
      <c r="C414" s="15"/>
      <c r="D414" s="15"/>
      <c r="E414" s="15"/>
      <c r="F414" s="15"/>
      <c r="G414" s="15"/>
      <c r="H414" s="15"/>
    </row>
    <row r="415" spans="1:8" ht="15">
      <c r="A415" s="16"/>
      <c r="B415" s="15"/>
      <c r="C415" s="15"/>
      <c r="D415" s="15"/>
      <c r="E415" s="15"/>
      <c r="F415" s="15"/>
      <c r="G415" s="15"/>
      <c r="H415" s="15"/>
    </row>
    <row r="416" spans="1:8" ht="15">
      <c r="A416" s="16"/>
      <c r="B416" s="15"/>
      <c r="C416" s="15"/>
      <c r="D416" s="15"/>
      <c r="E416" s="15"/>
      <c r="F416" s="15"/>
      <c r="G416" s="15"/>
      <c r="H416" s="15"/>
    </row>
    <row r="417" spans="1:8" ht="15">
      <c r="A417" s="16"/>
      <c r="B417" s="15"/>
      <c r="C417" s="15"/>
      <c r="D417" s="15"/>
      <c r="E417" s="15"/>
      <c r="F417" s="15"/>
      <c r="G417" s="15"/>
      <c r="H417" s="15"/>
    </row>
    <row r="418" spans="1:8" ht="15">
      <c r="A418" s="16"/>
      <c r="B418" s="15"/>
      <c r="C418" s="15"/>
      <c r="D418" s="15"/>
      <c r="E418" s="15"/>
      <c r="F418" s="15"/>
      <c r="G418" s="15"/>
      <c r="H418" s="15"/>
    </row>
    <row r="419" spans="1:8" ht="15">
      <c r="A419" s="16"/>
      <c r="B419" s="15"/>
      <c r="C419" s="15"/>
      <c r="D419" s="15"/>
      <c r="E419" s="15"/>
      <c r="F419" s="15"/>
      <c r="G419" s="15"/>
      <c r="H419" s="15"/>
    </row>
    <row r="420" spans="1:8" ht="15">
      <c r="A420" s="16"/>
      <c r="B420" s="15"/>
      <c r="C420" s="15"/>
      <c r="D420" s="15"/>
      <c r="E420" s="15"/>
      <c r="F420" s="15"/>
      <c r="G420" s="15"/>
      <c r="H420" s="15"/>
    </row>
    <row r="421" spans="1:8" ht="15">
      <c r="A421" s="16"/>
      <c r="B421" s="15"/>
      <c r="C421" s="15"/>
      <c r="D421" s="15"/>
      <c r="E421" s="15"/>
      <c r="F421" s="15"/>
      <c r="G421" s="15"/>
      <c r="H421" s="15"/>
    </row>
    <row r="422" spans="1:8" ht="15">
      <c r="A422" s="16"/>
      <c r="B422" s="15"/>
      <c r="C422" s="15"/>
      <c r="D422" s="15"/>
      <c r="E422" s="15"/>
      <c r="F422" s="15"/>
      <c r="G422" s="15"/>
      <c r="H422" s="15"/>
    </row>
    <row r="423" spans="1:8" ht="15">
      <c r="A423" s="16"/>
      <c r="B423" s="15"/>
      <c r="C423" s="15"/>
      <c r="D423" s="15"/>
      <c r="E423" s="15"/>
      <c r="F423" s="15"/>
      <c r="G423" s="15"/>
      <c r="H423" s="15"/>
    </row>
    <row r="424" spans="1:8" ht="15">
      <c r="A424" s="16"/>
      <c r="B424" s="15"/>
      <c r="C424" s="15"/>
      <c r="D424" s="15"/>
      <c r="E424" s="15"/>
      <c r="F424" s="15"/>
      <c r="G424" s="15"/>
      <c r="H424" s="15"/>
    </row>
    <row r="425" spans="1:8" ht="15">
      <c r="A425" s="16"/>
      <c r="B425" s="15"/>
      <c r="C425" s="15"/>
      <c r="D425" s="15"/>
      <c r="E425" s="15"/>
      <c r="F425" s="15"/>
      <c r="G425" s="15"/>
      <c r="H425" s="15"/>
    </row>
    <row r="426" spans="1:8" ht="15">
      <c r="A426" s="16"/>
      <c r="B426" s="15"/>
      <c r="C426" s="15"/>
      <c r="D426" s="15"/>
      <c r="E426" s="15"/>
      <c r="F426" s="15"/>
      <c r="G426" s="15"/>
      <c r="H426" s="15"/>
    </row>
    <row r="427" spans="1:8" ht="15">
      <c r="A427" s="16"/>
      <c r="B427" s="15"/>
      <c r="C427" s="15"/>
      <c r="D427" s="15"/>
      <c r="E427" s="15"/>
      <c r="F427" s="15"/>
      <c r="G427" s="15"/>
      <c r="H427" s="15"/>
    </row>
    <row r="428" spans="1:8" ht="15">
      <c r="A428" s="16"/>
      <c r="B428" s="15"/>
      <c r="C428" s="15"/>
      <c r="D428" s="15"/>
      <c r="E428" s="15"/>
      <c r="F428" s="15"/>
      <c r="G428" s="15"/>
      <c r="H428" s="15"/>
    </row>
    <row r="429" spans="1:8" ht="15">
      <c r="A429" s="16"/>
      <c r="B429" s="15"/>
      <c r="C429" s="15"/>
      <c r="D429" s="15"/>
      <c r="E429" s="15"/>
      <c r="F429" s="15"/>
      <c r="G429" s="15"/>
      <c r="H429" s="15"/>
    </row>
    <row r="430" spans="1:8" ht="15">
      <c r="A430" s="16"/>
      <c r="B430" s="15"/>
      <c r="C430" s="15"/>
      <c r="D430" s="15"/>
      <c r="E430" s="15"/>
      <c r="F430" s="15"/>
      <c r="G430" s="15"/>
      <c r="H430" s="15"/>
    </row>
    <row r="431" spans="1:8" ht="15">
      <c r="A431" s="16"/>
      <c r="B431" s="15"/>
      <c r="C431" s="15"/>
      <c r="D431" s="15"/>
      <c r="E431" s="15"/>
      <c r="F431" s="15"/>
      <c r="G431" s="15"/>
      <c r="H431" s="15"/>
    </row>
    <row r="432" spans="1:8" ht="15">
      <c r="A432" s="16"/>
      <c r="B432" s="15"/>
      <c r="C432" s="15"/>
      <c r="D432" s="15"/>
      <c r="E432" s="15"/>
      <c r="F432" s="15"/>
      <c r="G432" s="15"/>
      <c r="H432" s="15"/>
    </row>
    <row r="433" spans="1:8" ht="15">
      <c r="A433" s="16"/>
      <c r="B433" s="15"/>
      <c r="C433" s="15"/>
      <c r="D433" s="15"/>
      <c r="E433" s="15"/>
      <c r="F433" s="15"/>
      <c r="G433" s="15"/>
      <c r="H433" s="15"/>
    </row>
    <row r="434" spans="1:8" ht="15">
      <c r="A434" s="16"/>
      <c r="B434" s="15"/>
      <c r="C434" s="15"/>
      <c r="D434" s="15"/>
      <c r="E434" s="15"/>
      <c r="F434" s="15"/>
      <c r="G434" s="15"/>
      <c r="H434" s="15"/>
    </row>
    <row r="435" spans="1:8" ht="15">
      <c r="A435" s="16"/>
      <c r="B435" s="15"/>
      <c r="C435" s="15"/>
      <c r="D435" s="15"/>
      <c r="E435" s="15"/>
      <c r="F435" s="15"/>
      <c r="G435" s="15"/>
      <c r="H435" s="15"/>
    </row>
    <row r="436" spans="1:8" ht="15">
      <c r="A436" s="16"/>
      <c r="B436" s="15"/>
      <c r="C436" s="15"/>
      <c r="D436" s="15"/>
      <c r="E436" s="15"/>
      <c r="F436" s="15"/>
      <c r="G436" s="15"/>
      <c r="H436" s="15"/>
    </row>
    <row r="437" spans="1:8" ht="15">
      <c r="A437" s="16"/>
      <c r="B437" s="15"/>
      <c r="C437" s="15"/>
      <c r="D437" s="15"/>
      <c r="E437" s="15"/>
      <c r="F437" s="15"/>
      <c r="G437" s="15"/>
      <c r="H437" s="15"/>
    </row>
    <row r="438" spans="1:8" ht="15">
      <c r="A438" s="16"/>
      <c r="B438" s="15"/>
      <c r="C438" s="15"/>
      <c r="D438" s="15"/>
      <c r="E438" s="15"/>
      <c r="F438" s="15"/>
      <c r="G438" s="15"/>
      <c r="H438" s="15"/>
    </row>
    <row r="439" spans="1:8" ht="15">
      <c r="A439" s="16"/>
      <c r="B439" s="15"/>
      <c r="C439" s="15"/>
      <c r="D439" s="15"/>
      <c r="E439" s="15"/>
      <c r="F439" s="15"/>
      <c r="G439" s="15"/>
      <c r="H439" s="15"/>
    </row>
    <row r="440" spans="1:8" ht="15">
      <c r="A440" s="16"/>
      <c r="B440" s="15"/>
      <c r="C440" s="15"/>
      <c r="D440" s="15"/>
      <c r="E440" s="15"/>
      <c r="F440" s="15"/>
      <c r="G440" s="15"/>
      <c r="H440" s="15"/>
    </row>
    <row r="441" spans="1:8" ht="15">
      <c r="A441" s="16"/>
      <c r="B441" s="15"/>
      <c r="C441" s="15"/>
      <c r="D441" s="15"/>
      <c r="E441" s="15"/>
      <c r="F441" s="15"/>
      <c r="G441" s="15"/>
      <c r="H441" s="15"/>
    </row>
    <row r="442" spans="1:8" ht="15">
      <c r="A442" s="16"/>
      <c r="B442" s="15"/>
      <c r="C442" s="15"/>
      <c r="D442" s="15"/>
      <c r="E442" s="15"/>
      <c r="F442" s="15"/>
      <c r="G442" s="15"/>
      <c r="H442" s="15"/>
    </row>
    <row r="443" spans="1:8" ht="15">
      <c r="A443" s="16"/>
      <c r="B443" s="15"/>
      <c r="C443" s="15"/>
      <c r="D443" s="15"/>
      <c r="E443" s="15"/>
      <c r="F443" s="15"/>
      <c r="G443" s="15"/>
      <c r="H443" s="15"/>
    </row>
    <row r="444" spans="1:8" ht="15">
      <c r="A444" s="16"/>
      <c r="B444" s="15"/>
      <c r="C444" s="15"/>
      <c r="D444" s="15"/>
      <c r="E444" s="15"/>
      <c r="F444" s="15"/>
      <c r="G444" s="15"/>
      <c r="H444" s="15"/>
    </row>
    <row r="445" spans="1:8" ht="15">
      <c r="A445" s="16"/>
      <c r="B445" s="15"/>
      <c r="C445" s="15"/>
      <c r="D445" s="15"/>
      <c r="E445" s="15"/>
      <c r="F445" s="15"/>
      <c r="G445" s="15"/>
      <c r="H445" s="15"/>
    </row>
    <row r="446" spans="1:8" ht="15">
      <c r="A446" s="16"/>
      <c r="B446" s="15"/>
      <c r="C446" s="15"/>
      <c r="D446" s="15"/>
      <c r="E446" s="15"/>
      <c r="F446" s="15"/>
      <c r="G446" s="15"/>
      <c r="H446" s="15"/>
    </row>
    <row r="447" spans="1:8" ht="15">
      <c r="A447" s="16"/>
      <c r="B447" s="15"/>
      <c r="C447" s="15"/>
      <c r="D447" s="15"/>
      <c r="E447" s="15"/>
      <c r="F447" s="15"/>
      <c r="G447" s="15"/>
      <c r="H447" s="15"/>
    </row>
    <row r="448" spans="1:8" ht="15">
      <c r="A448" s="16"/>
      <c r="B448" s="15"/>
      <c r="C448" s="15"/>
      <c r="D448" s="15"/>
      <c r="E448" s="15"/>
      <c r="F448" s="15"/>
      <c r="G448" s="15"/>
      <c r="H448" s="15"/>
    </row>
    <row r="449" spans="1:8" ht="15">
      <c r="A449" s="16"/>
      <c r="B449" s="15"/>
      <c r="C449" s="15"/>
      <c r="D449" s="15"/>
      <c r="E449" s="15"/>
      <c r="F449" s="15"/>
      <c r="G449" s="15"/>
      <c r="H449" s="15"/>
    </row>
    <row r="450" spans="1:8" ht="15">
      <c r="A450" s="16"/>
      <c r="B450" s="15"/>
      <c r="C450" s="15"/>
      <c r="D450" s="15"/>
      <c r="E450" s="15"/>
      <c r="F450" s="15"/>
      <c r="G450" s="15"/>
      <c r="H450" s="15"/>
    </row>
    <row r="451" spans="1:8" ht="15">
      <c r="A451" s="16"/>
      <c r="B451" s="15"/>
      <c r="C451" s="15"/>
      <c r="D451" s="15"/>
      <c r="E451" s="15"/>
      <c r="F451" s="15"/>
      <c r="G451" s="15"/>
      <c r="H451" s="15"/>
    </row>
    <row r="452" spans="1:8" ht="15">
      <c r="A452" s="16"/>
      <c r="B452" s="15"/>
      <c r="C452" s="15"/>
      <c r="D452" s="15"/>
      <c r="E452" s="15"/>
      <c r="F452" s="15"/>
      <c r="G452" s="15"/>
      <c r="H452" s="15"/>
    </row>
    <row r="453" spans="1:8" ht="15">
      <c r="A453" s="16"/>
      <c r="B453" s="15"/>
      <c r="C453" s="15"/>
      <c r="D453" s="15"/>
      <c r="E453" s="15"/>
      <c r="F453" s="15"/>
      <c r="G453" s="15"/>
      <c r="H453" s="15"/>
    </row>
    <row r="454" spans="1:8" ht="15">
      <c r="A454" s="16"/>
      <c r="B454" s="15"/>
      <c r="C454" s="15"/>
      <c r="D454" s="15"/>
      <c r="E454" s="15"/>
      <c r="F454" s="15"/>
      <c r="G454" s="15"/>
      <c r="H454" s="15"/>
    </row>
    <row r="455" spans="1:8" ht="15">
      <c r="A455" s="16"/>
      <c r="B455" s="15"/>
      <c r="C455" s="15"/>
      <c r="D455" s="15"/>
      <c r="E455" s="15"/>
      <c r="F455" s="15"/>
      <c r="G455" s="15"/>
      <c r="H455" s="15"/>
    </row>
    <row r="456" spans="1:8" ht="15">
      <c r="A456" s="16"/>
      <c r="B456" s="15"/>
      <c r="C456" s="15"/>
      <c r="D456" s="15"/>
      <c r="E456" s="15"/>
      <c r="F456" s="15"/>
      <c r="G456" s="15"/>
      <c r="H456" s="15"/>
    </row>
    <row r="457" spans="1:8" ht="15">
      <c r="A457" s="16"/>
      <c r="B457" s="15"/>
      <c r="C457" s="15"/>
      <c r="D457" s="15"/>
      <c r="E457" s="15"/>
      <c r="F457" s="15"/>
      <c r="G457" s="15"/>
      <c r="H457" s="15"/>
    </row>
    <row r="458" spans="1:8" ht="15">
      <c r="A458" s="16"/>
      <c r="B458" s="15"/>
      <c r="C458" s="15"/>
      <c r="D458" s="15"/>
      <c r="E458" s="15"/>
      <c r="F458" s="15"/>
      <c r="G458" s="15"/>
      <c r="H458" s="15"/>
    </row>
    <row r="459" spans="1:8" ht="15">
      <c r="A459" s="16"/>
      <c r="B459" s="15"/>
      <c r="C459" s="15"/>
      <c r="D459" s="15"/>
      <c r="E459" s="15"/>
      <c r="F459" s="15"/>
      <c r="G459" s="15"/>
      <c r="H459" s="15"/>
    </row>
    <row r="460" spans="1:8" ht="15">
      <c r="A460" s="16"/>
      <c r="B460" s="15"/>
      <c r="C460" s="15"/>
      <c r="D460" s="15"/>
      <c r="E460" s="15"/>
      <c r="F460" s="15"/>
      <c r="G460" s="15"/>
      <c r="H460" s="15"/>
    </row>
    <row r="461" spans="1:8" ht="15">
      <c r="A461" s="16"/>
      <c r="B461" s="15"/>
      <c r="C461" s="15"/>
      <c r="D461" s="15"/>
      <c r="E461" s="15"/>
      <c r="F461" s="15"/>
      <c r="G461" s="15"/>
      <c r="H461" s="15"/>
    </row>
  </sheetData>
  <mergeCells count="1">
    <mergeCell ref="C1:H1"/>
  </mergeCells>
  <conditionalFormatting sqref="C16:G375">
    <cfRule type="expression" priority="1" dxfId="1" stopIfTrue="1">
      <formula>NOT(Loan_Not_Paid)</formula>
    </cfRule>
    <cfRule type="expression" priority="2" dxfId="4" stopIfTrue="1">
      <formula>IF(ROW(C16)=Last_Row,TRUE,FALSE)</formula>
    </cfRule>
  </conditionalFormatting>
  <conditionalFormatting sqref="B16:B375">
    <cfRule type="expression" priority="3" dxfId="1" stopIfTrue="1">
      <formula>NOT(Loan_Not_Paid)</formula>
    </cfRule>
    <cfRule type="expression" priority="4" dxfId="2" stopIfTrue="1">
      <formula>IF(ROW(B16)=Last_Row,TRUE,FALSE)</formula>
    </cfRule>
  </conditionalFormatting>
  <conditionalFormatting sqref="H16:H375">
    <cfRule type="expression" priority="5" dxfId="1" stopIfTrue="1">
      <formula>NOT(Loan_Not_Paid)</formula>
    </cfRule>
    <cfRule type="expression" priority="6" dxfId="0" stopIfTrue="1">
      <formula>IF(ROW(H16)=Last_Row,TRUE,FALSE)</formula>
    </cfRule>
  </conditionalFormatting>
  <printOptions/>
  <pageMargins left="0.75" right="0.75" top="1" bottom="1" header="0.5" footer="0.5"/>
  <pageSetup horizontalDpi="600" verticalDpi="600" orientation="portrait" r:id="rId1"/>
  <ignoredErrors>
    <ignoredError sqref="E9:E12 B16:H37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cp:lastPrinted>2004-11-02T21:17:45Z</cp:lastPrinted>
  <dcterms:created xsi:type="dcterms:W3CDTF">2000-08-25T00:46:01Z</dcterms:created>
  <dcterms:modified xsi:type="dcterms:W3CDTF">2017-04-05T00:18:46Z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TC062062871033</vt:lpwstr>
  </property>
</Properties>
</file>