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4000" windowHeight="13635" activeTab="0"/>
  </bookViews>
  <sheets>
    <sheet name="Lead Data" sheetId="2" r:id="rId1"/>
    <sheet name="Forecasted Sales " sheetId="3" r:id="rId2"/>
    <sheet name="Months" sheetId="4" state="hidden" r:id="rId3"/>
  </sheets>
  <definedNames>
    <definedName name="Months">Table2[Months]</definedName>
    <definedName name="_xlnm.Print_Titles" localSheetId="0">'Lead Data'!$35:$35</definedName>
  </definedNames>
  <calcPr calcId="145621"/>
</workbook>
</file>

<file path=xl/sharedStrings.xml><?xml version="1.0" encoding="utf-8"?>
<sst xmlns="http://schemas.openxmlformats.org/spreadsheetml/2006/main" count="66" uniqueCount="55">
  <si>
    <t>Detailed Leads Tracker</t>
  </si>
  <si>
    <t>Gray cells are calculated for you. You do not need to enter anything in them.</t>
  </si>
  <si>
    <t>Strategic</t>
  </si>
  <si>
    <t>January</t>
  </si>
  <si>
    <t>February</t>
  </si>
  <si>
    <t>Tactical</t>
  </si>
  <si>
    <t>March</t>
  </si>
  <si>
    <t>Total</t>
  </si>
  <si>
    <t>Lead name</t>
  </si>
  <si>
    <t>Cumulative Total</t>
  </si>
  <si>
    <t>Lead 
Name</t>
  </si>
  <si>
    <t>Lead 
Contact</t>
  </si>
  <si>
    <t>Lead 
Source</t>
  </si>
  <si>
    <t>Lead 
Region</t>
  </si>
  <si>
    <t>Lead 
Type</t>
  </si>
  <si>
    <t>Potential Opportunity</t>
  </si>
  <si>
    <t>Chance 
of Sale</t>
  </si>
  <si>
    <t>Forecast 
Close</t>
  </si>
  <si>
    <t>Weighted 
Forecast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</si>
  <si>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</si>
  <si>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</si>
  <si>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</si>
  <si>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</si>
  <si>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</si>
  <si>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</si>
  <si>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July Forecast</t>
  </si>
  <si>
    <t>August 
Forecast</t>
  </si>
  <si>
    <t>September 
Forecast</t>
  </si>
  <si>
    <t>October 
Forecast</t>
  </si>
  <si>
    <t>November 
Forecast</t>
  </si>
  <si>
    <t>December 
Forecast</t>
  </si>
  <si>
    <t>Sales Leads Tracker</t>
  </si>
  <si>
    <t>Alpine Ski Resort</t>
  </si>
  <si>
    <t>Adventure Works Inc</t>
  </si>
  <si>
    <t>B. Datum Corporation</t>
  </si>
  <si>
    <t>[Business Name]</t>
  </si>
  <si>
    <t xml:space="preserve">[Date] </t>
  </si>
  <si>
    <t>West Coast Designs</t>
  </si>
  <si>
    <t>818-999-9999</t>
  </si>
  <si>
    <t>Smart</t>
  </si>
  <si>
    <t>April</t>
  </si>
  <si>
    <t>Months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</si>
  <si>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</si>
  <si>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</si>
  <si>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</si>
  <si>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</si>
  <si>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</si>
  <si>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</si>
  <si>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</si>
  <si>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</si>
  <si>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Reference</t>
  </si>
  <si>
    <t>Last column is calculated for you. You do not need to enter anything in them.</t>
  </si>
  <si>
    <t>Sales Leads Data &amp; Chart</t>
  </si>
  <si>
    <t>Detailed Leads Data</t>
  </si>
  <si>
    <t>Leads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</si>
</sst>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4">
    <font>
      <sz val="11"/>
      <color theme="1" tint="0.14996999502182007"/>
      <name val="Tw Cen MT"/>
      <family val="2"/>
      <scheme val="minor"/>
    </font>
    <font>
      <sz val="10"/>
      <name val="Arial"/>
      <family val="2"/>
    </font>
    <font>
      <sz val="10"/>
      <color theme="1"/>
      <name val="Tw Cen MT"/>
      <family val="2"/>
      <scheme val="minor"/>
    </font>
    <font>
      <sz val="26"/>
      <color theme="1" tint="0.14996999502182007"/>
      <name val="Tw Cen MT"/>
      <family val="1"/>
      <scheme val="major"/>
    </font>
    <font>
      <sz val="18"/>
      <color theme="3"/>
      <name val="Tw Cen MT"/>
      <family val="1"/>
      <scheme val="major"/>
    </font>
    <font>
      <b/>
      <sz val="11"/>
      <color theme="1" tint="0.24995000660419464"/>
      <name val="Tw Cen MT"/>
      <family val="1"/>
      <scheme val="major"/>
    </font>
    <font>
      <b/>
      <sz val="11"/>
      <color theme="3"/>
      <name val="Tw Cen MT"/>
      <family val="1"/>
      <scheme val="major"/>
    </font>
    <font>
      <b/>
      <sz val="12"/>
      <color theme="0"/>
      <name val="Tw Cen MT"/>
      <family val="2"/>
      <scheme val="minor"/>
    </font>
    <font>
      <sz val="11"/>
      <color theme="1" tint="0.14996999502182007"/>
      <name val="Book Antiqua"/>
      <family val="1"/>
    </font>
    <font>
      <i/>
      <sz val="9"/>
      <color theme="1" tint="0.14996999502182007"/>
      <name val="Book Antiqua"/>
      <family val="1"/>
    </font>
    <font>
      <b/>
      <sz val="14"/>
      <color theme="1" tint="0.14996999502182007"/>
      <name val="Book Antiqua"/>
      <family val="1"/>
    </font>
    <font>
      <b/>
      <sz val="11"/>
      <color theme="0"/>
      <name val="Book Antiqua"/>
      <family val="1"/>
    </font>
    <font>
      <sz val="11"/>
      <color theme="3"/>
      <name val="Book Antiqua"/>
      <family val="1"/>
    </font>
    <font>
      <sz val="10"/>
      <color theme="1"/>
      <name val="Book Antiqua"/>
      <family val="1"/>
    </font>
    <font>
      <b/>
      <sz val="12"/>
      <color theme="0"/>
      <name val="Book Antiqua"/>
      <family val="1"/>
    </font>
    <font>
      <sz val="28"/>
      <color theme="1"/>
      <name val="Bernard MT Condensed"/>
      <family val="1"/>
    </font>
    <font>
      <sz val="2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 tint="0.14996999502182007"/>
      <name val="Book Antiqua"/>
      <family val="1"/>
    </font>
    <font>
      <sz val="11"/>
      <name val="Tw Cen MT"/>
      <family val="2"/>
    </font>
  </fonts>
  <fills count="10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699890613556"/>
      </bottom>
    </border>
    <border>
      <left/>
      <right/>
      <top style="medium">
        <color theme="4" tint="-0.24993999302387238"/>
      </top>
      <bottom/>
    </border>
    <border>
      <left/>
      <right/>
      <top style="thin">
        <color theme="4" tint="0.39998000860214233"/>
      </top>
      <bottom/>
    </border>
    <border>
      <left/>
      <right/>
      <top style="thick">
        <color theme="4" tint="-0.4999699890613556"/>
      </top>
      <bottom/>
    </border>
    <border>
      <left style="thin">
        <color theme="4" tint="-0.4999699890613556"/>
      </left>
      <right/>
      <top style="thick">
        <color theme="4" tint="-0.4999699890613556"/>
      </top>
      <bottom/>
    </border>
    <border>
      <left style="thin">
        <color theme="4" tint="-0.4999699890613556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medium">
        <color theme="4" tint="-0.24993999302387238"/>
      </top>
      <bottom style="thick">
        <color theme="4" tint="-0.4999699890613556"/>
      </bottom>
    </border>
    <border>
      <left style="thin">
        <color theme="4" tint="-0.4999699890613556"/>
      </left>
      <right/>
      <top style="medium">
        <color theme="4" tint="-0.24993999302387238"/>
      </top>
      <bottom style="thick">
        <color theme="4" tint="-0.4999699890613556"/>
      </bottom>
    </border>
    <border>
      <left/>
      <right style="thin">
        <color theme="4" tint="-0.4999699890613556"/>
      </right>
      <top style="medium">
        <color theme="4" tint="-0.24993999302387238"/>
      </top>
      <bottom style="thick">
        <color theme="4" tint="-0.499969989061355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4" fontId="5" fillId="0" borderId="2" applyFill="0" applyProtection="0">
      <alignment horizontal="left" vertical="center"/>
    </xf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2" fillId="3" borderId="3" xfId="0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vertical="center"/>
    </xf>
    <xf numFmtId="9" fontId="12" fillId="3" borderId="3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vertical="center"/>
    </xf>
    <xf numFmtId="9" fontId="12" fillId="0" borderId="3" xfId="0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165" fontId="8" fillId="5" borderId="6" xfId="0" applyNumberFormat="1" applyFont="1" applyFill="1" applyBorder="1" applyAlignment="1">
      <alignment vertical="center"/>
    </xf>
    <xf numFmtId="165" fontId="8" fillId="5" borderId="7" xfId="0" applyNumberFormat="1" applyFont="1" applyFill="1" applyBorder="1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165" fontId="11" fillId="4" borderId="9" xfId="0" applyNumberFormat="1" applyFont="1" applyFill="1" applyBorder="1" applyAlignment="1">
      <alignment vertical="center"/>
    </xf>
    <xf numFmtId="165" fontId="11" fillId="4" borderId="8" xfId="0" applyNumberFormat="1" applyFont="1" applyFill="1" applyBorder="1" applyAlignment="1">
      <alignment vertical="center"/>
    </xf>
    <xf numFmtId="0" fontId="14" fillId="4" borderId="8" xfId="0" applyFont="1" applyFill="1" applyBorder="1" applyAlignment="1">
      <alignment horizontal="left" vertical="center"/>
    </xf>
    <xf numFmtId="165" fontId="14" fillId="4" borderId="9" xfId="0" applyNumberFormat="1" applyFont="1" applyFill="1" applyBorder="1" applyAlignment="1">
      <alignment vertical="center"/>
    </xf>
    <xf numFmtId="165" fontId="14" fillId="4" borderId="8" xfId="0" applyNumberFormat="1" applyFont="1" applyFill="1" applyBorder="1" applyAlignment="1">
      <alignment vertical="center"/>
    </xf>
    <xf numFmtId="165" fontId="14" fillId="4" borderId="10" xfId="0" applyNumberFormat="1" applyFont="1" applyFill="1" applyBorder="1" applyAlignment="1">
      <alignment vertical="center"/>
    </xf>
    <xf numFmtId="0" fontId="16" fillId="0" borderId="0" xfId="20" applyFont="1" applyFill="1" applyBorder="1" applyAlignment="1">
      <alignment horizontal="left" vertical="center"/>
    </xf>
    <xf numFmtId="0" fontId="16" fillId="0" borderId="0" xfId="20" applyFont="1" applyFill="1" applyBorder="1" applyAlignment="1">
      <alignment horizontal="right" vertical="center"/>
    </xf>
    <xf numFmtId="14" fontId="17" fillId="0" borderId="0" xfId="22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</xf>
    <xf numFmtId="0" fontId="19" fillId="0" borderId="0" xfId="21" applyFont="1" applyFill="1" applyBorder="1" applyAlignment="1">
      <alignment horizontal="right" vertical="center"/>
    </xf>
    <xf numFmtId="14" fontId="21" fillId="0" borderId="0" xfId="22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0" fillId="0" borderId="0" xfId="20" applyFont="1" applyFill="1" applyBorder="1" applyAlignment="1">
      <alignment horizontal="left" vertical="center"/>
    </xf>
    <xf numFmtId="0" fontId="20" fillId="0" borderId="0" xfId="2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0" borderId="0" xfId="21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6" borderId="7" xfId="0" applyFont="1" applyFill="1" applyBorder="1" applyAlignment="1">
      <alignment horizontal="left" vertical="center"/>
    </xf>
    <xf numFmtId="164" fontId="12" fillId="7" borderId="3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horizontal="left" vertical="center" wrapText="1"/>
    </xf>
    <xf numFmtId="164" fontId="11" fillId="8" borderId="0" xfId="0" applyNumberFormat="1" applyFont="1" applyFill="1" applyBorder="1" applyAlignment="1">
      <alignment horizontal="right" vertical="center" wrapText="1"/>
    </xf>
    <xf numFmtId="9" fontId="11" fillId="8" borderId="0" xfId="0" applyNumberFormat="1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0" fontId="11" fillId="9" borderId="0" xfId="0" applyFont="1" applyFill="1" applyBorder="1" applyAlignment="1">
      <alignment vertical="center"/>
    </xf>
    <xf numFmtId="164" fontId="11" fillId="9" borderId="0" xfId="0" applyNumberFormat="1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vertical="center"/>
    </xf>
    <xf numFmtId="164" fontId="16" fillId="0" borderId="0" xfId="2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164" fontId="16" fillId="0" borderId="0" xfId="20" applyNumberFormat="1" applyFont="1" applyFill="1" applyBorder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21">
    <dxf>
      <font>
        <b/>
        <i val="0"/>
        <u val="none"/>
        <strike val="0"/>
        <sz val="12"/>
        <name val="Tw Cen MT"/>
        <color theme="0"/>
        <condense val="0"/>
        <extend val="0"/>
      </font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numFmt numFmtId="164" formatCode="&quot;$&quot;#,##0.00"/>
      <fill>
        <patternFill patternType="solid">
          <bgColor theme="3" tint="-0.4999699890613556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&quot;$&quot;#,##0.00"/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alignment horizontal="right" vertical="center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numFmt numFmtId="164" formatCode="&quot;$&quot;#,##0.00"/>
      <fill>
        <patternFill patternType="solid">
          <bgColor theme="3" tint="-0.4999699890613556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&quot;$&quot;#,##0.00"/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  <condense val="0"/>
        <extend val="0"/>
      </font>
      <fill>
        <patternFill patternType="solid">
          <bgColor theme="3" tint="-0.4999699890613556"/>
        </patternFill>
      </fill>
      <border>
        <left/>
        <right/>
        <top/>
        <bottom/>
      </border>
    </dxf>
    <dxf>
      <font>
        <b/>
        <i val="0"/>
        <u val="none"/>
        <strike val="0"/>
        <sz val="11"/>
        <name val="Book Antiqua"/>
        <color theme="0"/>
      </font>
      <fill>
        <patternFill>
          <bgColor theme="3" tint="-0.4999699890613556"/>
        </patternFill>
      </fill>
    </dxf>
    <dxf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</border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59996342659"/>
        </patternFill>
      </fill>
      <border>
        <top style="double">
          <color theme="4" tint="-0.4999699890613556"/>
        </top>
        <bottom style="thick">
          <color theme="4" tint="-0.4999699890613556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</dxf>
    <dxf>
      <font>
        <color theme="3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</dxfs>
  <tableStyles count="1" defaultTableStyle="Detailed leads tracking Table" defaultPivotStyle="PivotStyleLight16">
    <tableStyle name="Detailed leads tracking Table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Tw Cen MT"/>
                <a:ea typeface="Tw Cen MT"/>
                <a:cs typeface="Tw Cen MT"/>
              </a:rPr>
              <a:t>Monthly Weighted Forecast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06925"/>
          <c:w val="0.8805"/>
          <c:h val="0.8037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w Cen MT"/>
                    <a:ea typeface="Tw Cen MT"/>
                    <a:cs typeface="Tw Cen MT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'Forecasted Sales '!$C$32:$N$32</c:f>
              <c:numCache/>
            </c:numRef>
          </c:val>
          <c:smooth val="0"/>
        </c:ser>
        <c:ser>
          <c:idx val="1"/>
          <c:order val="1"/>
          <c:tx>
            <c:v>Cumulative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Tw Cen MT"/>
                    <a:ea typeface="Tw Cen MT"/>
                    <a:cs typeface="Tw Cen MT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'Forecasted Sales '!$C$33:$N$33</c:f>
              <c:numCache/>
            </c:numRef>
          </c:val>
          <c:smooth val="0"/>
        </c:ser>
        <c:axId val="3965983"/>
        <c:axId val="8870508"/>
      </c:lineChart>
      <c:catAx>
        <c:axId val="396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Tw Cen MT"/>
                    <a:ea typeface="Tw Cen MT"/>
                    <a:cs typeface="Tw Cen MT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8870508"/>
        <c:crosses val="autoZero"/>
        <c:auto val="1"/>
        <c:lblOffset val="100"/>
        <c:noMultiLvlLbl val="0"/>
      </c:catAx>
      <c:valAx>
        <c:axId val="8870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Tw Cen MT"/>
                    <a:ea typeface="Tw Cen MT"/>
                    <a:cs typeface="Tw Cen MT"/>
                  </a:rPr>
                  <a:t>Forecast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1"/>
        <c:majorTickMark val="none"/>
        <c:minorTickMark val="none"/>
        <c:tickLblPos val="nextTo"/>
        <c:crossAx val="396598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</xdr:row>
      <xdr:rowOff>142875</xdr:rowOff>
    </xdr:from>
    <xdr:to>
      <xdr:col>9</xdr:col>
      <xdr:colOff>1390650</xdr:colOff>
      <xdr:row>30</xdr:row>
      <xdr:rowOff>85725</xdr:rowOff>
    </xdr:to>
    <xdr:graphicFrame macro="">
      <xdr:nvGraphicFramePr>
        <xdr:cNvPr id="2" name="Monthly Weighted Forecast" descr="Shows total and cumulative totals for the year." title="Monthly weighted forecast"/>
        <xdr:cNvGraphicFramePr/>
      </xdr:nvGraphicFramePr>
      <xdr:xfrm>
        <a:off x="114300" y="1905000"/>
        <a:ext cx="12268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5:J60" totalsRowCount="1" totalsRowDxfId="12" tableBorderDxfId="13">
  <tableColumns count="9">
    <tableColumn id="1" name="Lead _x000A_Name" totalsRowLabel="Total" totalsRowDxfId="11"/>
    <tableColumn id="2" name="Lead _x000A_Contact" totalsRowDxfId="10"/>
    <tableColumn id="3" name="Lead _x000A_Source" totalsRowDxfId="9"/>
    <tableColumn id="4" name="Lead _x000A_Region" totalsRowDxfId="8"/>
    <tableColumn id="5" name="Lead _x000A_Type" totalsRowDxfId="7"/>
    <tableColumn id="6" name="Potential Opportunity" dataDxfId="6" totalsRowFunction="sum" totalsRowDxfId="5"/>
    <tableColumn id="7" name="Chance _x000A_of Sale" totalsRowDxfId="4"/>
    <tableColumn id="8" name="Forecast _x000A_Close" totalsRowDxfId="3"/>
    <tableColumn id="9" name="Weighted _x000A_Forecast" dataDxfId="2" totalsRowFunction="sum" totalsRowDxfId="1">
      <calculatedColumnFormula>'Lead Data'!$G36*'Lead Data'!$H36</calculatedColumnFormula>
    </tableColumn>
  </tableColumns>
  <tableStyleInfo name="Detailed leads tracking Table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B14" totalsRowShown="0" headerRowDxfId="0">
  <tableColumns count="1">
    <tableColumn id="1" name="Months"/>
  </tableColumns>
  <tableStyleInfo name="Detailed leads tracking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創英角ｺﾞｼｯｸUB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創英角ｺﾞｼｯｸUB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B2:J60"/>
  <sheetViews>
    <sheetView showGridLines="0" tabSelected="1" workbookViewId="0" topLeftCell="A19">
      <selection activeCell="B36" sqref="B36"/>
    </sheetView>
  </sheetViews>
  <sheetFormatPr defaultColWidth="9.00390625" defaultRowHeight="14.25"/>
  <cols>
    <col min="1" max="1" width="1.4921875" style="0" customWidth="1"/>
    <col min="2" max="2" width="29.75390625" style="0" customWidth="1"/>
    <col min="3" max="3" width="21.875" style="0" customWidth="1"/>
    <col min="4" max="4" width="13.625" style="0" customWidth="1"/>
    <col min="5" max="5" width="17.50390625" style="0" customWidth="1"/>
    <col min="6" max="6" width="12.25390625" style="0" customWidth="1"/>
    <col min="7" max="7" width="22.50390625" style="55" customWidth="1"/>
    <col min="8" max="8" width="10.50390625" style="0" customWidth="1"/>
    <col min="9" max="9" width="14.75390625" style="0" customWidth="1"/>
    <col min="10" max="10" width="18.75390625" style="55" customWidth="1"/>
  </cols>
  <sheetData>
    <row r="2" spans="2:10" s="1" customFormat="1" ht="48.75" customHeight="1">
      <c r="B2" s="34" t="s">
        <v>52</v>
      </c>
      <c r="C2" s="34"/>
      <c r="D2" s="34"/>
      <c r="E2" s="34"/>
      <c r="F2" s="34"/>
      <c r="G2" s="51"/>
      <c r="H2" s="34"/>
      <c r="I2" s="34"/>
      <c r="J2" s="51"/>
    </row>
    <row r="3" spans="2:10" ht="26.25" customHeight="1">
      <c r="B3" s="35" t="s">
        <v>35</v>
      </c>
      <c r="C3" s="27"/>
      <c r="D3" s="27"/>
      <c r="E3" s="27"/>
      <c r="F3" s="27"/>
      <c r="G3" s="56"/>
      <c r="H3" s="27"/>
      <c r="I3" s="27"/>
      <c r="J3" s="52"/>
    </row>
    <row r="4" spans="2:10" ht="29.25" customHeight="1">
      <c r="B4" s="29" t="s">
        <v>36</v>
      </c>
      <c r="C4" s="27"/>
      <c r="D4" s="27"/>
      <c r="E4" s="27"/>
      <c r="F4" s="27"/>
      <c r="G4" s="56"/>
      <c r="H4" s="27"/>
      <c r="I4" s="27"/>
      <c r="J4" s="53"/>
    </row>
    <row r="5" spans="2:10" ht="20.25">
      <c r="B5" s="58" t="s">
        <v>54</v>
      </c>
      <c r="C5" s="58"/>
      <c r="D5" s="58"/>
      <c r="E5" s="58"/>
      <c r="F5" s="58"/>
      <c r="G5" s="58"/>
      <c r="H5" s="58"/>
      <c r="I5" s="58"/>
      <c r="J5" s="58"/>
    </row>
    <row r="6" spans="3:10" ht="16.5">
      <c r="C6" s="3"/>
      <c r="D6" s="3"/>
      <c r="E6" s="3"/>
      <c r="F6" s="3"/>
      <c r="G6" s="57"/>
      <c r="H6" s="3"/>
      <c r="I6" s="3"/>
      <c r="J6" s="54"/>
    </row>
    <row r="7" spans="3:10" ht="16.5">
      <c r="C7" s="3"/>
      <c r="D7" s="3"/>
      <c r="E7" s="3"/>
      <c r="F7" s="3"/>
      <c r="G7" s="57"/>
      <c r="H7" s="3"/>
      <c r="I7" s="3"/>
      <c r="J7" s="54"/>
    </row>
    <row r="8" spans="3:10" ht="16.5">
      <c r="C8" s="3"/>
      <c r="D8" s="3"/>
      <c r="E8" s="3"/>
      <c r="F8" s="3"/>
      <c r="G8" s="57"/>
      <c r="H8" s="3"/>
      <c r="I8" s="3"/>
      <c r="J8" s="54"/>
    </row>
    <row r="9" spans="3:10" ht="16.5">
      <c r="C9" s="3"/>
      <c r="D9" s="3"/>
      <c r="E9" s="3"/>
      <c r="F9" s="3"/>
      <c r="G9" s="57"/>
      <c r="H9" s="3"/>
      <c r="I9" s="3"/>
      <c r="J9" s="54"/>
    </row>
    <row r="10" spans="3:10" ht="16.5">
      <c r="C10" s="3"/>
      <c r="D10" s="3"/>
      <c r="E10" s="3"/>
      <c r="F10" s="3"/>
      <c r="G10" s="57"/>
      <c r="H10" s="3"/>
      <c r="I10" s="3"/>
      <c r="J10" s="54"/>
    </row>
    <row r="11" spans="3:10" ht="16.5">
      <c r="C11" s="3"/>
      <c r="D11" s="3"/>
      <c r="E11" s="3"/>
      <c r="F11" s="3"/>
      <c r="G11" s="57"/>
      <c r="H11" s="3"/>
      <c r="I11" s="3"/>
      <c r="J11" s="54"/>
    </row>
    <row r="12" spans="3:10" ht="16.5">
      <c r="C12" s="3"/>
      <c r="D12" s="3"/>
      <c r="E12" s="3"/>
      <c r="F12" s="3"/>
      <c r="G12" s="57"/>
      <c r="H12" s="3"/>
      <c r="I12" s="3"/>
      <c r="J12" s="54"/>
    </row>
    <row r="13" spans="3:10" ht="16.5">
      <c r="C13" s="3"/>
      <c r="D13" s="3"/>
      <c r="E13" s="3"/>
      <c r="F13" s="3"/>
      <c r="G13" s="57"/>
      <c r="H13" s="3"/>
      <c r="I13" s="3"/>
      <c r="J13" s="54"/>
    </row>
    <row r="14" spans="3:10" ht="16.5">
      <c r="C14" s="3"/>
      <c r="D14" s="3"/>
      <c r="E14" s="3"/>
      <c r="F14" s="3"/>
      <c r="G14" s="57"/>
      <c r="H14" s="3"/>
      <c r="I14" s="3"/>
      <c r="J14" s="54"/>
    </row>
    <row r="15" spans="3:10" ht="16.5">
      <c r="C15" s="3"/>
      <c r="D15" s="3"/>
      <c r="E15" s="3"/>
      <c r="F15" s="3"/>
      <c r="G15" s="57"/>
      <c r="H15" s="3"/>
      <c r="I15" s="3"/>
      <c r="J15" s="54"/>
    </row>
    <row r="16" spans="3:10" ht="16.5">
      <c r="C16" s="3"/>
      <c r="D16" s="3"/>
      <c r="E16" s="3"/>
      <c r="F16" s="3"/>
      <c r="G16" s="57"/>
      <c r="H16" s="3"/>
      <c r="I16" s="3"/>
      <c r="J16" s="54"/>
    </row>
    <row r="17" spans="3:10" ht="16.5">
      <c r="C17" s="3"/>
      <c r="D17" s="3"/>
      <c r="E17" s="3"/>
      <c r="F17" s="3"/>
      <c r="G17" s="57"/>
      <c r="H17" s="3"/>
      <c r="I17" s="3"/>
      <c r="J17" s="54"/>
    </row>
    <row r="18" spans="3:10" ht="16.5">
      <c r="C18" s="3"/>
      <c r="D18" s="3"/>
      <c r="E18" s="3"/>
      <c r="F18" s="3"/>
      <c r="G18" s="57"/>
      <c r="H18" s="3"/>
      <c r="I18" s="3"/>
      <c r="J18" s="54"/>
    </row>
    <row r="19" spans="3:10" ht="16.5">
      <c r="C19" s="3"/>
      <c r="D19" s="3"/>
      <c r="E19" s="3"/>
      <c r="F19" s="3"/>
      <c r="G19" s="57"/>
      <c r="H19" s="3"/>
      <c r="I19" s="3"/>
      <c r="J19" s="54"/>
    </row>
    <row r="20" spans="3:10" ht="16.5">
      <c r="C20" s="3"/>
      <c r="D20" s="3"/>
      <c r="E20" s="3"/>
      <c r="F20" s="3"/>
      <c r="G20" s="57"/>
      <c r="H20" s="3"/>
      <c r="I20" s="3"/>
      <c r="J20" s="54"/>
    </row>
    <row r="21" spans="3:10" ht="16.5">
      <c r="C21" s="3"/>
      <c r="D21" s="3"/>
      <c r="E21" s="3"/>
      <c r="F21" s="3"/>
      <c r="G21" s="57"/>
      <c r="H21" s="3"/>
      <c r="I21" s="3"/>
      <c r="J21" s="54"/>
    </row>
    <row r="22" spans="3:10" ht="16.5">
      <c r="C22" s="3"/>
      <c r="D22" s="3"/>
      <c r="E22" s="3"/>
      <c r="F22" s="3"/>
      <c r="G22" s="57"/>
      <c r="H22" s="3"/>
      <c r="I22" s="3"/>
      <c r="J22" s="54"/>
    </row>
    <row r="23" spans="3:10" ht="16.5">
      <c r="C23" s="3"/>
      <c r="D23" s="3"/>
      <c r="E23" s="3"/>
      <c r="F23" s="3"/>
      <c r="G23" s="57"/>
      <c r="H23" s="3"/>
      <c r="I23" s="3"/>
      <c r="J23" s="54"/>
    </row>
    <row r="24" spans="3:10" ht="16.5">
      <c r="C24" s="3"/>
      <c r="D24" s="3"/>
      <c r="E24" s="3"/>
      <c r="F24" s="3"/>
      <c r="G24" s="57"/>
      <c r="H24" s="3"/>
      <c r="I24" s="3"/>
      <c r="J24" s="54"/>
    </row>
    <row r="25" spans="3:10" ht="16.5">
      <c r="C25" s="3"/>
      <c r="D25" s="3"/>
      <c r="E25" s="3"/>
      <c r="F25" s="3"/>
      <c r="G25" s="57"/>
      <c r="H25" s="3"/>
      <c r="I25" s="3"/>
      <c r="J25" s="54"/>
    </row>
    <row r="26" spans="3:10" ht="16.5">
      <c r="C26" s="3"/>
      <c r="D26" s="3"/>
      <c r="E26" s="3"/>
      <c r="F26" s="3"/>
      <c r="G26" s="57"/>
      <c r="H26" s="3"/>
      <c r="I26" s="3"/>
      <c r="J26" s="54"/>
    </row>
    <row r="27" spans="3:10" ht="16.5">
      <c r="C27" s="3"/>
      <c r="D27" s="3"/>
      <c r="E27" s="3"/>
      <c r="F27" s="3"/>
      <c r="G27" s="57"/>
      <c r="H27" s="3"/>
      <c r="I27" s="3"/>
      <c r="J27" s="54"/>
    </row>
    <row r="28" spans="3:10" ht="16.5">
      <c r="C28" s="3"/>
      <c r="D28" s="3"/>
      <c r="E28" s="3"/>
      <c r="F28" s="3"/>
      <c r="G28" s="57"/>
      <c r="H28" s="3"/>
      <c r="I28" s="3"/>
      <c r="J28" s="54"/>
    </row>
    <row r="29" spans="3:10" ht="16.5">
      <c r="C29" s="3"/>
      <c r="D29" s="3"/>
      <c r="E29" s="3"/>
      <c r="F29" s="3"/>
      <c r="G29" s="57"/>
      <c r="H29" s="3"/>
      <c r="I29" s="3"/>
      <c r="J29" s="54"/>
    </row>
    <row r="30" spans="3:10" ht="16.5">
      <c r="C30" s="3"/>
      <c r="D30" s="3"/>
      <c r="E30" s="3"/>
      <c r="F30" s="3"/>
      <c r="G30" s="57"/>
      <c r="H30" s="3"/>
      <c r="I30" s="3"/>
      <c r="J30" s="54"/>
    </row>
    <row r="31" spans="3:9" ht="16.5">
      <c r="C31" s="3"/>
      <c r="D31" s="3"/>
      <c r="E31" s="3"/>
      <c r="F31" s="3"/>
      <c r="G31" s="57"/>
      <c r="H31" s="3"/>
      <c r="I31" s="3"/>
    </row>
    <row r="32" spans="3:10" ht="21.75" customHeight="1">
      <c r="C32" s="3"/>
      <c r="D32" s="3"/>
      <c r="E32" s="3"/>
      <c r="F32" s="3"/>
      <c r="G32" s="57"/>
      <c r="H32" s="3"/>
      <c r="I32" s="3"/>
      <c r="J32" s="54"/>
    </row>
    <row r="33" spans="2:10" ht="21.75" customHeight="1">
      <c r="B33" s="58" t="s">
        <v>53</v>
      </c>
      <c r="C33" s="58"/>
      <c r="D33" s="58"/>
      <c r="E33" s="58"/>
      <c r="F33" s="58"/>
      <c r="G33" s="58"/>
      <c r="H33" s="58"/>
      <c r="I33" s="58"/>
      <c r="J33" s="58"/>
    </row>
    <row r="34" spans="3:10" ht="18" customHeight="1">
      <c r="C34" s="3"/>
      <c r="D34" s="3"/>
      <c r="E34" s="3"/>
      <c r="F34" s="3"/>
      <c r="G34" s="57"/>
      <c r="H34" s="3"/>
      <c r="I34" s="3"/>
      <c r="J34" s="54" t="s">
        <v>51</v>
      </c>
    </row>
    <row r="35" spans="2:10" ht="32.1" customHeight="1">
      <c r="B35" s="43" t="s">
        <v>10</v>
      </c>
      <c r="C35" s="43" t="s">
        <v>11</v>
      </c>
      <c r="D35" s="43" t="s">
        <v>12</v>
      </c>
      <c r="E35" s="43" t="s">
        <v>13</v>
      </c>
      <c r="F35" s="43" t="s">
        <v>14</v>
      </c>
      <c r="G35" s="44" t="s">
        <v>15</v>
      </c>
      <c r="H35" s="45" t="s">
        <v>16</v>
      </c>
      <c r="I35" s="46" t="s">
        <v>17</v>
      </c>
      <c r="J35" s="44" t="s">
        <v>18</v>
      </c>
    </row>
    <row r="36" spans="2:10" ht="16.5">
      <c r="B36" s="5" t="s">
        <v>34</v>
      </c>
      <c r="C36" s="5"/>
      <c r="D36" s="5"/>
      <c r="E36" s="5"/>
      <c r="F36" s="5" t="s">
        <v>2</v>
      </c>
      <c r="G36" s="6">
        <v>300000</v>
      </c>
      <c r="H36" s="7">
        <v>0.9</v>
      </c>
      <c r="I36" s="8" t="s">
        <v>3</v>
      </c>
      <c r="J36" s="6">
        <f>'Lead Data'!$G36*'Lead Data'!$H36</f>
        <v>270000</v>
      </c>
    </row>
    <row r="37" spans="2:10" ht="16.5">
      <c r="B37" s="9" t="s">
        <v>33</v>
      </c>
      <c r="C37" s="9"/>
      <c r="D37" s="9"/>
      <c r="E37" s="9"/>
      <c r="F37" s="9" t="s">
        <v>2</v>
      </c>
      <c r="G37" s="10">
        <v>200000</v>
      </c>
      <c r="H37" s="11">
        <v>0.1</v>
      </c>
      <c r="I37" s="12" t="s">
        <v>4</v>
      </c>
      <c r="J37" s="42">
        <f>'Lead Data'!$G37*'Lead Data'!$H37</f>
        <v>20000</v>
      </c>
    </row>
    <row r="38" spans="2:10" ht="16.5">
      <c r="B38" s="5" t="s">
        <v>32</v>
      </c>
      <c r="C38" s="5"/>
      <c r="D38" s="5"/>
      <c r="E38" s="5"/>
      <c r="F38" s="5" t="s">
        <v>5</v>
      </c>
      <c r="G38" s="6">
        <v>100000</v>
      </c>
      <c r="H38" s="7">
        <v>0.2</v>
      </c>
      <c r="I38" s="8" t="s">
        <v>6</v>
      </c>
      <c r="J38" s="6">
        <f>'Lead Data'!$G38*'Lead Data'!$H38</f>
        <v>20000</v>
      </c>
    </row>
    <row r="39" spans="2:10" ht="16.5">
      <c r="B39" s="13" t="s">
        <v>37</v>
      </c>
      <c r="C39" s="13" t="s">
        <v>38</v>
      </c>
      <c r="D39" s="13"/>
      <c r="E39" s="13"/>
      <c r="F39" s="13" t="s">
        <v>39</v>
      </c>
      <c r="G39" s="10">
        <v>550000</v>
      </c>
      <c r="H39" s="11">
        <v>0.8</v>
      </c>
      <c r="I39" s="12" t="s">
        <v>4</v>
      </c>
      <c r="J39" s="42">
        <f>'Lead Data'!$G39*'Lead Data'!$H39</f>
        <v>440000</v>
      </c>
    </row>
    <row r="40" spans="2:10" ht="16.5">
      <c r="B40" s="14" t="s">
        <v>37</v>
      </c>
      <c r="C40" s="14" t="s">
        <v>38</v>
      </c>
      <c r="D40" s="14"/>
      <c r="E40" s="14"/>
      <c r="F40" s="14" t="s">
        <v>50</v>
      </c>
      <c r="G40" s="6">
        <v>800000</v>
      </c>
      <c r="H40" s="7">
        <v>0.75</v>
      </c>
      <c r="I40" s="8" t="s">
        <v>45</v>
      </c>
      <c r="J40" s="6">
        <f>'Lead Data'!$G40*'Lead Data'!$H40</f>
        <v>600000</v>
      </c>
    </row>
    <row r="41" spans="2:10" ht="16.5">
      <c r="B41" s="13"/>
      <c r="C41" s="13"/>
      <c r="D41" s="13"/>
      <c r="E41" s="13"/>
      <c r="F41" s="13"/>
      <c r="G41" s="10"/>
      <c r="H41" s="11"/>
      <c r="I41" s="12"/>
      <c r="J41" s="42">
        <f>'Lead Data'!$G41*'Lead Data'!$H41</f>
        <v>0</v>
      </c>
    </row>
    <row r="42" spans="2:10" ht="16.5">
      <c r="B42" s="14"/>
      <c r="C42" s="14"/>
      <c r="D42" s="14"/>
      <c r="E42" s="14"/>
      <c r="F42" s="14"/>
      <c r="G42" s="6"/>
      <c r="H42" s="7"/>
      <c r="I42" s="8"/>
      <c r="J42" s="6">
        <f>'Lead Data'!$G42*'Lead Data'!$H42</f>
        <v>0</v>
      </c>
    </row>
    <row r="43" spans="2:10" ht="16.5">
      <c r="B43" s="13"/>
      <c r="C43" s="13"/>
      <c r="D43" s="13"/>
      <c r="E43" s="13"/>
      <c r="F43" s="13"/>
      <c r="G43" s="10"/>
      <c r="H43" s="11"/>
      <c r="I43" s="12"/>
      <c r="J43" s="42">
        <f>'Lead Data'!$G43*'Lead Data'!$H43</f>
        <v>0</v>
      </c>
    </row>
    <row r="44" spans="2:10" ht="16.5">
      <c r="B44" s="14"/>
      <c r="C44" s="14"/>
      <c r="D44" s="14"/>
      <c r="E44" s="14"/>
      <c r="F44" s="14"/>
      <c r="G44" s="6"/>
      <c r="H44" s="7"/>
      <c r="I44" s="8"/>
      <c r="J44" s="6">
        <f>'Lead Data'!$G44*'Lead Data'!$H44</f>
        <v>0</v>
      </c>
    </row>
    <row r="45" spans="2:10" ht="16.5">
      <c r="B45" s="13"/>
      <c r="C45" s="13"/>
      <c r="D45" s="13"/>
      <c r="E45" s="13"/>
      <c r="F45" s="13"/>
      <c r="G45" s="10"/>
      <c r="H45" s="11"/>
      <c r="I45" s="12"/>
      <c r="J45" s="42">
        <f>'Lead Data'!$G45*'Lead Data'!$H45</f>
        <v>0</v>
      </c>
    </row>
    <row r="46" spans="2:10" ht="16.5">
      <c r="B46" s="14"/>
      <c r="C46" s="14"/>
      <c r="D46" s="14"/>
      <c r="E46" s="14"/>
      <c r="F46" s="14"/>
      <c r="G46" s="6"/>
      <c r="H46" s="7"/>
      <c r="I46" s="8"/>
      <c r="J46" s="6">
        <f>'Lead Data'!$G46*'Lead Data'!$H46</f>
        <v>0</v>
      </c>
    </row>
    <row r="47" spans="2:10" ht="16.5">
      <c r="B47" s="13"/>
      <c r="C47" s="13"/>
      <c r="D47" s="13"/>
      <c r="E47" s="13"/>
      <c r="F47" s="13"/>
      <c r="G47" s="10"/>
      <c r="H47" s="11"/>
      <c r="I47" s="12"/>
      <c r="J47" s="42">
        <f>'Lead Data'!$G47*'Lead Data'!$H47</f>
        <v>0</v>
      </c>
    </row>
    <row r="48" spans="2:10" ht="16.5">
      <c r="B48" s="14"/>
      <c r="C48" s="14"/>
      <c r="D48" s="14"/>
      <c r="E48" s="14"/>
      <c r="F48" s="14"/>
      <c r="G48" s="6"/>
      <c r="H48" s="7"/>
      <c r="I48" s="8"/>
      <c r="J48" s="6">
        <f>'Lead Data'!$G48*'Lead Data'!$H48</f>
        <v>0</v>
      </c>
    </row>
    <row r="49" spans="2:10" ht="16.5">
      <c r="B49" s="13"/>
      <c r="C49" s="13"/>
      <c r="D49" s="13"/>
      <c r="E49" s="13"/>
      <c r="F49" s="13"/>
      <c r="G49" s="10"/>
      <c r="H49" s="11"/>
      <c r="I49" s="12"/>
      <c r="J49" s="42">
        <f>'Lead Data'!$G49*'Lead Data'!$H49</f>
        <v>0</v>
      </c>
    </row>
    <row r="50" spans="2:10" ht="16.5">
      <c r="B50" s="14"/>
      <c r="C50" s="14"/>
      <c r="D50" s="14"/>
      <c r="E50" s="14"/>
      <c r="F50" s="14"/>
      <c r="G50" s="6"/>
      <c r="H50" s="7"/>
      <c r="I50" s="8"/>
      <c r="J50" s="6">
        <f>'Lead Data'!$G50*'Lead Data'!$H50</f>
        <v>0</v>
      </c>
    </row>
    <row r="51" spans="2:10" ht="16.5">
      <c r="B51" s="13"/>
      <c r="C51" s="13"/>
      <c r="D51" s="13"/>
      <c r="E51" s="13"/>
      <c r="F51" s="13"/>
      <c r="G51" s="10"/>
      <c r="H51" s="11"/>
      <c r="I51" s="12"/>
      <c r="J51" s="42">
        <f>'Lead Data'!$G51*'Lead Data'!$H51</f>
        <v>0</v>
      </c>
    </row>
    <row r="52" spans="2:10" ht="16.5">
      <c r="B52" s="14"/>
      <c r="C52" s="14"/>
      <c r="D52" s="14"/>
      <c r="E52" s="14"/>
      <c r="F52" s="14"/>
      <c r="G52" s="6"/>
      <c r="H52" s="7"/>
      <c r="I52" s="8"/>
      <c r="J52" s="6">
        <f>'Lead Data'!$G52*'Lead Data'!$H52</f>
        <v>0</v>
      </c>
    </row>
    <row r="53" spans="2:10" ht="16.5">
      <c r="B53" s="13"/>
      <c r="C53" s="13"/>
      <c r="D53" s="13"/>
      <c r="E53" s="13"/>
      <c r="F53" s="13"/>
      <c r="G53" s="10"/>
      <c r="H53" s="11"/>
      <c r="I53" s="12"/>
      <c r="J53" s="42">
        <f>'Lead Data'!$G53*'Lead Data'!$H53</f>
        <v>0</v>
      </c>
    </row>
    <row r="54" spans="2:10" ht="16.5">
      <c r="B54" s="14"/>
      <c r="C54" s="14"/>
      <c r="D54" s="14"/>
      <c r="E54" s="14"/>
      <c r="F54" s="14"/>
      <c r="G54" s="6"/>
      <c r="H54" s="7"/>
      <c r="I54" s="8"/>
      <c r="J54" s="6">
        <f>'Lead Data'!$G54*'Lead Data'!$H54</f>
        <v>0</v>
      </c>
    </row>
    <row r="55" spans="2:10" ht="16.5">
      <c r="B55" s="13"/>
      <c r="C55" s="13"/>
      <c r="D55" s="13"/>
      <c r="E55" s="13"/>
      <c r="F55" s="13"/>
      <c r="G55" s="10"/>
      <c r="H55" s="11"/>
      <c r="I55" s="12"/>
      <c r="J55" s="42">
        <f>'Lead Data'!$G55*'Lead Data'!$H55</f>
        <v>0</v>
      </c>
    </row>
    <row r="56" spans="2:10" ht="16.5">
      <c r="B56" s="14"/>
      <c r="C56" s="14"/>
      <c r="D56" s="14"/>
      <c r="E56" s="14"/>
      <c r="F56" s="14"/>
      <c r="G56" s="6"/>
      <c r="H56" s="7"/>
      <c r="I56" s="8"/>
      <c r="J56" s="6">
        <f>'Lead Data'!$G56*'Lead Data'!$H56</f>
        <v>0</v>
      </c>
    </row>
    <row r="57" spans="2:10" ht="16.5">
      <c r="B57" s="13"/>
      <c r="C57" s="13"/>
      <c r="D57" s="13"/>
      <c r="E57" s="13"/>
      <c r="F57" s="13"/>
      <c r="G57" s="10"/>
      <c r="H57" s="11"/>
      <c r="I57" s="12"/>
      <c r="J57" s="42">
        <f>'Lead Data'!$G57*'Lead Data'!$H57</f>
        <v>0</v>
      </c>
    </row>
    <row r="58" spans="2:10" ht="16.5">
      <c r="B58" s="14"/>
      <c r="C58" s="14"/>
      <c r="D58" s="14"/>
      <c r="E58" s="14"/>
      <c r="F58" s="14"/>
      <c r="G58" s="6"/>
      <c r="H58" s="7"/>
      <c r="I58" s="8"/>
      <c r="J58" s="6">
        <f>'Lead Data'!$G58*'Lead Data'!$H58</f>
        <v>0</v>
      </c>
    </row>
    <row r="59" spans="2:10" ht="16.5">
      <c r="B59" s="13"/>
      <c r="C59" s="13"/>
      <c r="D59" s="13"/>
      <c r="E59" s="13"/>
      <c r="F59" s="13"/>
      <c r="G59" s="10"/>
      <c r="H59" s="11"/>
      <c r="I59" s="12"/>
      <c r="J59" s="42">
        <f>'Lead Data'!$G59*'Lead Data'!$H59</f>
        <v>0</v>
      </c>
    </row>
    <row r="60" spans="2:10" ht="15">
      <c r="B60" s="47" t="s">
        <v>7</v>
      </c>
      <c r="C60" s="47"/>
      <c r="D60" s="47"/>
      <c r="E60" s="47"/>
      <c r="F60" s="47"/>
      <c r="G60" s="48">
        <f>SUBTOTAL(109,[Potential Opportunity])</f>
        <v>1950000</v>
      </c>
      <c r="H60" s="49"/>
      <c r="I60" s="50"/>
      <c r="J60" s="48">
        <f>SUBTOTAL(109,[Weighted 
Forecast])</f>
        <v>1350000</v>
      </c>
    </row>
  </sheetData>
  <mergeCells count="2">
    <mergeCell ref="B5:J5"/>
    <mergeCell ref="B33:J33"/>
  </mergeCells>
  <dataValidations count="1">
    <dataValidation type="list" allowBlank="1" showInputMessage="1" showErrorMessage="1" sqref="I36:I59">
      <formula1>Months</formula1>
    </dataValidation>
  </dataValidations>
  <printOptions horizontalCentered="1"/>
  <pageMargins left="0.4" right="0.4" top="0.4" bottom="0.4" header="0.3" footer="0.3"/>
  <pageSetup fitToHeight="0" fitToWidth="1" horizontalDpi="600" verticalDpi="600" orientation="landscape" scale="83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33"/>
  <sheetViews>
    <sheetView showGridLines="0" workbookViewId="0" topLeftCell="A7">
      <selection activeCell="C29" sqref="C29"/>
    </sheetView>
  </sheetViews>
  <sheetFormatPr defaultColWidth="9.00390625" defaultRowHeight="14.25"/>
  <cols>
    <col min="1" max="1" width="1.625" style="1" customWidth="1"/>
    <col min="2" max="2" width="25.625" style="1" customWidth="1"/>
    <col min="3" max="13" width="10.625" style="1" customWidth="1"/>
    <col min="14" max="14" width="13.25390625" style="1" customWidth="1"/>
    <col min="15" max="16384" width="9.00390625" style="1" customWidth="1"/>
  </cols>
  <sheetData>
    <row r="1" spans="1:10" ht="9.95" customHeight="1">
      <c r="A1"/>
      <c r="B1"/>
      <c r="C1"/>
      <c r="D1"/>
      <c r="E1"/>
      <c r="F1"/>
      <c r="G1"/>
      <c r="H1"/>
      <c r="I1"/>
      <c r="J1"/>
    </row>
    <row r="2" spans="1:14" ht="48.75" customHeight="1">
      <c r="A2"/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5" ht="33.75">
      <c r="B3" s="35" t="s">
        <v>35</v>
      </c>
      <c r="C3" s="27"/>
      <c r="D3" s="27"/>
      <c r="E3" s="37"/>
      <c r="F3" s="38"/>
      <c r="G3" s="38"/>
      <c r="H3" s="38"/>
      <c r="I3" s="38"/>
      <c r="J3" s="27"/>
      <c r="K3" s="27"/>
      <c r="L3" s="27"/>
      <c r="M3" s="27"/>
      <c r="N3" s="28"/>
      <c r="O3" s="1"/>
    </row>
    <row r="4" spans="2:14" ht="33.75">
      <c r="B4" s="29" t="s">
        <v>36</v>
      </c>
      <c r="C4" s="39"/>
      <c r="D4" s="39"/>
      <c r="E4" s="39"/>
      <c r="F4" s="30"/>
      <c r="G4" s="27"/>
      <c r="H4" s="27"/>
      <c r="I4" s="27"/>
      <c r="J4" s="27"/>
      <c r="K4" s="27"/>
      <c r="L4" s="27"/>
      <c r="M4" s="27"/>
      <c r="N4" s="38"/>
    </row>
    <row r="5" spans="1:14" ht="26.25">
      <c r="A5"/>
      <c r="B5" s="36" t="s">
        <v>0</v>
      </c>
      <c r="C5" s="31"/>
      <c r="D5" s="31"/>
      <c r="E5" s="31"/>
      <c r="F5" s="31"/>
      <c r="G5" s="31"/>
      <c r="H5" s="31"/>
      <c r="I5" s="31"/>
      <c r="J5" s="32"/>
      <c r="K5" s="33"/>
      <c r="L5" s="31"/>
      <c r="M5" s="31"/>
      <c r="N5" s="31"/>
    </row>
    <row r="6" spans="1:14" ht="18.75" customHeight="1" thickBot="1">
      <c r="A6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0" t="s">
        <v>1</v>
      </c>
    </row>
    <row r="7" spans="1:14" ht="33" customHeight="1" thickTop="1">
      <c r="A7"/>
      <c r="B7" s="15" t="s">
        <v>8</v>
      </c>
      <c r="C7" s="16" t="s">
        <v>19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25</v>
      </c>
      <c r="J7" s="17" t="s">
        <v>26</v>
      </c>
      <c r="K7" s="17" t="s">
        <v>27</v>
      </c>
      <c r="L7" s="17" t="s">
        <v>28</v>
      </c>
      <c r="M7" s="17" t="s">
        <v>29</v>
      </c>
      <c r="N7" s="17" t="s">
        <v>30</v>
      </c>
    </row>
    <row r="8" spans="1:14" ht="16.5">
      <c r="A8"/>
      <c r="B8" s="41" t="str">
        <f>IF('Lead Data'!B36&lt;&gt;"",'Lead Data'!B36,"")</f>
        <v>B. Datum Corporation</v>
      </c>
      <c r="C8" s="18">
        <f>IF('Lead Data'!$I36="January",'Lead Data'!$J36,0)</f>
        <v>270000</v>
      </c>
      <c r="D8" s="19">
        <f>IF('Lead Data'!$I36="February",'Lead Data'!$J36,0)</f>
        <v>0</v>
      </c>
      <c r="E8" s="19">
        <f>IF('Lead Data'!$I36="March",'Lead Data'!$J36,0)</f>
        <v>0</v>
      </c>
      <c r="F8" s="19">
        <f>IF('Lead Data'!$I36="April",'Lead Data'!$J36,0)</f>
        <v>0</v>
      </c>
      <c r="G8" s="19">
        <f>IF('Lead Data'!$I36="May",'Lead Data'!$J36,0)</f>
        <v>0</v>
      </c>
      <c r="H8" s="19">
        <f>IF('Lead Data'!$I36="June",'Lead Data'!$J36,0)</f>
        <v>0</v>
      </c>
      <c r="I8" s="19">
        <f>IF('Lead Data'!$I36="July",'Lead Data'!$J36,0)</f>
        <v>0</v>
      </c>
      <c r="J8" s="19">
        <f>IF('Lead Data'!$I36="August",'Lead Data'!$J36,0)</f>
        <v>0</v>
      </c>
      <c r="K8" s="19">
        <f>IF('Lead Data'!$I36="September",'Lead Data'!$J36,0)</f>
        <v>0</v>
      </c>
      <c r="L8" s="19">
        <f>IF('Lead Data'!$I36="October",'Lead Data'!$J36,0)</f>
        <v>0</v>
      </c>
      <c r="M8" s="19">
        <f>IF('Lead Data'!$I36="November",'Lead Data'!$J36,0)</f>
        <v>0</v>
      </c>
      <c r="N8" s="19">
        <f>IF('Lead Data'!$I36="December",'Lead Data'!$J36,0)</f>
        <v>0</v>
      </c>
    </row>
    <row r="9" spans="1:14" ht="16.5">
      <c r="A9"/>
      <c r="B9" s="41" t="str">
        <f>IF('Lead Data'!B37&lt;&gt;"",'Lead Data'!B37,"")</f>
        <v>Adventure Works Inc</v>
      </c>
      <c r="C9" s="18">
        <f>IF('Lead Data'!$I37="January",'Lead Data'!$J37,0)</f>
        <v>0</v>
      </c>
      <c r="D9" s="19">
        <f>IF('Lead Data'!$I37="February",'Lead Data'!$J37,0)</f>
        <v>20000</v>
      </c>
      <c r="E9" s="19">
        <f>IF('Lead Data'!$I37="March",'Lead Data'!$J37,0)</f>
        <v>0</v>
      </c>
      <c r="F9" s="19">
        <f>IF('Lead Data'!$I37="April",'Lead Data'!$J37,0)</f>
        <v>0</v>
      </c>
      <c r="G9" s="19">
        <f>IF('Lead Data'!$I37="May",'Lead Data'!$J37,0)</f>
        <v>0</v>
      </c>
      <c r="H9" s="19">
        <f>IF('Lead Data'!$I37="June",'Lead Data'!$J37,0)</f>
        <v>0</v>
      </c>
      <c r="I9" s="19">
        <f>IF('Lead Data'!$I37="July",'Lead Data'!$J37,0)</f>
        <v>0</v>
      </c>
      <c r="J9" s="19">
        <f>IF('Lead Data'!$I37="August",'Lead Data'!$J37,0)</f>
        <v>0</v>
      </c>
      <c r="K9" s="19">
        <f>IF('Lead Data'!$I37="September",'Lead Data'!$J37,0)</f>
        <v>0</v>
      </c>
      <c r="L9" s="19">
        <f>IF('Lead Data'!$I37="October",'Lead Data'!$J37,0)</f>
        <v>0</v>
      </c>
      <c r="M9" s="19">
        <f>IF('Lead Data'!$I37="November",'Lead Data'!$J37,0)</f>
        <v>0</v>
      </c>
      <c r="N9" s="19">
        <f>IF('Lead Data'!$I37="December",'Lead Data'!$J37,0)</f>
        <v>0</v>
      </c>
    </row>
    <row r="10" spans="1:14" ht="16.5">
      <c r="A10"/>
      <c r="B10" s="41" t="str">
        <f>IF('Lead Data'!B38&lt;&gt;"",'Lead Data'!B38,"")</f>
        <v>Alpine Ski Resort</v>
      </c>
      <c r="C10" s="18">
        <f>IF('Lead Data'!$I38="January",'Lead Data'!$J38,0)</f>
        <v>0</v>
      </c>
      <c r="D10" s="19">
        <f>IF('Lead Data'!$I38="February",'Lead Data'!$J38,0)</f>
        <v>0</v>
      </c>
      <c r="E10" s="19">
        <f>IF('Lead Data'!$I38="March",'Lead Data'!$J38,0)</f>
        <v>20000</v>
      </c>
      <c r="F10" s="19">
        <f>IF('Lead Data'!$I38="April",'Lead Data'!$J38,0)</f>
        <v>0</v>
      </c>
      <c r="G10" s="19">
        <f>IF('Lead Data'!$I38="May",'Lead Data'!$J38,0)</f>
        <v>0</v>
      </c>
      <c r="H10" s="19">
        <f>IF('Lead Data'!$I38="June",'Lead Data'!$J38,0)</f>
        <v>0</v>
      </c>
      <c r="I10" s="19">
        <f>IF('Lead Data'!$I38="July",'Lead Data'!$J38,0)</f>
        <v>0</v>
      </c>
      <c r="J10" s="19">
        <f>IF('Lead Data'!$I38="August",'Lead Data'!$J38,0)</f>
        <v>0</v>
      </c>
      <c r="K10" s="19">
        <f>IF('Lead Data'!$I38="September",'Lead Data'!$J38,0)</f>
        <v>0</v>
      </c>
      <c r="L10" s="19">
        <f>IF('Lead Data'!$I38="October",'Lead Data'!$J38,0)</f>
        <v>0</v>
      </c>
      <c r="M10" s="19">
        <f>IF('Lead Data'!$I38="November",'Lead Data'!$J38,0)</f>
        <v>0</v>
      </c>
      <c r="N10" s="19">
        <f>IF('Lead Data'!$I38="December",'Lead Data'!$J38,0)</f>
        <v>0</v>
      </c>
    </row>
    <row r="11" spans="1:14" ht="16.5">
      <c r="A11"/>
      <c r="B11" s="41" t="str">
        <f>IF('Lead Data'!B39&lt;&gt;"",'Lead Data'!B39,"")</f>
        <v>West Coast Designs</v>
      </c>
      <c r="C11" s="18">
        <f>IF('Lead Data'!$I39="January",'Lead Data'!$J39,0)</f>
        <v>0</v>
      </c>
      <c r="D11" s="19">
        <f>IF('Lead Data'!$I39="February",'Lead Data'!$J39,0)</f>
        <v>440000</v>
      </c>
      <c r="E11" s="19">
        <f>IF('Lead Data'!$I39="March",'Lead Data'!$J39,0)</f>
        <v>0</v>
      </c>
      <c r="F11" s="19">
        <f>IF('Lead Data'!$I39="April",'Lead Data'!$J39,0)</f>
        <v>0</v>
      </c>
      <c r="G11" s="19">
        <f>IF('Lead Data'!$I39="May",'Lead Data'!$J39,0)</f>
        <v>0</v>
      </c>
      <c r="H11" s="19">
        <f>IF('Lead Data'!$I39="June",'Lead Data'!$J39,0)</f>
        <v>0</v>
      </c>
      <c r="I11" s="19">
        <f>IF('Lead Data'!$I39="July",'Lead Data'!$J39,0)</f>
        <v>0</v>
      </c>
      <c r="J11" s="19">
        <f>IF('Lead Data'!$I39="August",'Lead Data'!$J39,0)</f>
        <v>0</v>
      </c>
      <c r="K11" s="19">
        <f>IF('Lead Data'!$I39="September",'Lead Data'!$J39,0)</f>
        <v>0</v>
      </c>
      <c r="L11" s="19">
        <f>IF('Lead Data'!$I39="October",'Lead Data'!$J39,0)</f>
        <v>0</v>
      </c>
      <c r="M11" s="19">
        <f>IF('Lead Data'!$I39="November",'Lead Data'!$J39,0)</f>
        <v>0</v>
      </c>
      <c r="N11" s="19">
        <f>IF('Lead Data'!$I39="December",'Lead Data'!$J39,0)</f>
        <v>0</v>
      </c>
    </row>
    <row r="12" spans="1:14" ht="16.5">
      <c r="A12"/>
      <c r="B12" s="41" t="str">
        <f>IF('Lead Data'!B40&lt;&gt;"",'Lead Data'!B40,"")</f>
        <v>West Coast Designs</v>
      </c>
      <c r="C12" s="18">
        <f>IF('Lead Data'!$I40="January",'Lead Data'!$J40,0)</f>
        <v>0</v>
      </c>
      <c r="D12" s="19">
        <f>IF('Lead Data'!$I40="February",'Lead Data'!$J40,0)</f>
        <v>0</v>
      </c>
      <c r="E12" s="19">
        <f>IF('Lead Data'!$I40="March",'Lead Data'!$J40,0)</f>
        <v>0</v>
      </c>
      <c r="F12" s="19">
        <f>IF('Lead Data'!$I40="April",'Lead Data'!$J40,0)</f>
        <v>0</v>
      </c>
      <c r="G12" s="19">
        <f>IF('Lead Data'!$I40="May",'Lead Data'!$J40,0)</f>
        <v>0</v>
      </c>
      <c r="H12" s="19">
        <f>IF('Lead Data'!$I40="June",'Lead Data'!$J40,0)</f>
        <v>0</v>
      </c>
      <c r="I12" s="19">
        <f>IF('Lead Data'!$I40="July",'Lead Data'!$J40,0)</f>
        <v>0</v>
      </c>
      <c r="J12" s="19">
        <f>IF('Lead Data'!$I40="August",'Lead Data'!$J40,0)</f>
        <v>600000</v>
      </c>
      <c r="K12" s="19">
        <f>IF('Lead Data'!$I40="September",'Lead Data'!$J40,0)</f>
        <v>0</v>
      </c>
      <c r="L12" s="19">
        <f>IF('Lead Data'!$I40="October",'Lead Data'!$J40,0)</f>
        <v>0</v>
      </c>
      <c r="M12" s="19">
        <f>IF('Lead Data'!$I40="November",'Lead Data'!$J40,0)</f>
        <v>0</v>
      </c>
      <c r="N12" s="19">
        <f>IF('Lead Data'!$I40="December",'Lead Data'!$J40,0)</f>
        <v>0</v>
      </c>
    </row>
    <row r="13" spans="1:14" ht="16.5">
      <c r="A13"/>
      <c r="B13" s="41" t="str">
        <f>IF('Lead Data'!B41&lt;&gt;"",'Lead Data'!B41,"")</f>
        <v/>
      </c>
      <c r="C13" s="18">
        <f>IF('Lead Data'!$I41="January",'Lead Data'!$J41,0)</f>
        <v>0</v>
      </c>
      <c r="D13" s="19">
        <f>IF('Lead Data'!$I41="February",'Lead Data'!$J41,0)</f>
        <v>0</v>
      </c>
      <c r="E13" s="19">
        <f>IF('Lead Data'!$I41="March",'Lead Data'!$J41,0)</f>
        <v>0</v>
      </c>
      <c r="F13" s="19">
        <f>IF('Lead Data'!$I41="April",'Lead Data'!$J41,0)</f>
        <v>0</v>
      </c>
      <c r="G13" s="19">
        <f>IF('Lead Data'!$I41="May",'Lead Data'!$J41,0)</f>
        <v>0</v>
      </c>
      <c r="H13" s="19">
        <f>IF('Lead Data'!$I41="June",'Lead Data'!$J41,0)</f>
        <v>0</v>
      </c>
      <c r="I13" s="19">
        <f>IF('Lead Data'!$I41="July",'Lead Data'!$J41,0)</f>
        <v>0</v>
      </c>
      <c r="J13" s="19">
        <f>IF('Lead Data'!$I41="August",'Lead Data'!$J41,0)</f>
        <v>0</v>
      </c>
      <c r="K13" s="19">
        <f>IF('Lead Data'!$I41="September",'Lead Data'!$J41,0)</f>
        <v>0</v>
      </c>
      <c r="L13" s="19">
        <f>IF('Lead Data'!$I41="October",'Lead Data'!$J41,0)</f>
        <v>0</v>
      </c>
      <c r="M13" s="19">
        <f>IF('Lead Data'!$I41="November",'Lead Data'!$J41,0)</f>
        <v>0</v>
      </c>
      <c r="N13" s="19">
        <f>IF('Lead Data'!$I41="December",'Lead Data'!$J41,0)</f>
        <v>0</v>
      </c>
    </row>
    <row r="14" spans="1:14" ht="16.5">
      <c r="A14"/>
      <c r="B14" s="41" t="str">
        <f>IF('Lead Data'!B42&lt;&gt;"",'Lead Data'!B42,"")</f>
        <v/>
      </c>
      <c r="C14" s="18">
        <f>IF('Lead Data'!$I42="January",'Lead Data'!$J42,0)</f>
        <v>0</v>
      </c>
      <c r="D14" s="19">
        <f>IF('Lead Data'!$I42="February",'Lead Data'!$J42,0)</f>
        <v>0</v>
      </c>
      <c r="E14" s="19">
        <f>IF('Lead Data'!$I42="March",'Lead Data'!$J42,0)</f>
        <v>0</v>
      </c>
      <c r="F14" s="19">
        <f>IF('Lead Data'!$I42="April",'Lead Data'!$J42,0)</f>
        <v>0</v>
      </c>
      <c r="G14" s="19">
        <f>IF('Lead Data'!$I42="May",'Lead Data'!$J42,0)</f>
        <v>0</v>
      </c>
      <c r="H14" s="19">
        <f>IF('Lead Data'!$I42="June",'Lead Data'!$J42,0)</f>
        <v>0</v>
      </c>
      <c r="I14" s="19">
        <f>IF('Lead Data'!$I42="July",'Lead Data'!$J42,0)</f>
        <v>0</v>
      </c>
      <c r="J14" s="19">
        <f>IF('Lead Data'!$I42="August",'Lead Data'!$J42,0)</f>
        <v>0</v>
      </c>
      <c r="K14" s="19">
        <f>IF('Lead Data'!$I42="September",'Lead Data'!$J42,0)</f>
        <v>0</v>
      </c>
      <c r="L14" s="19">
        <f>IF('Lead Data'!$I42="October",'Lead Data'!$J42,0)</f>
        <v>0</v>
      </c>
      <c r="M14" s="19">
        <f>IF('Lead Data'!$I42="November",'Lead Data'!$J42,0)</f>
        <v>0</v>
      </c>
      <c r="N14" s="19">
        <f>IF('Lead Data'!$I42="December",'Lead Data'!$J42,0)</f>
        <v>0</v>
      </c>
    </row>
    <row r="15" spans="1:14" ht="16.5">
      <c r="A15"/>
      <c r="B15" s="41" t="str">
        <f>IF('Lead Data'!B43&lt;&gt;"",'Lead Data'!B43,"")</f>
        <v/>
      </c>
      <c r="C15" s="18">
        <f>IF('Lead Data'!$I43="January",'Lead Data'!$J43,0)</f>
        <v>0</v>
      </c>
      <c r="D15" s="19">
        <f>IF('Lead Data'!$I43="February",'Lead Data'!$J43,0)</f>
        <v>0</v>
      </c>
      <c r="E15" s="19">
        <f>IF('Lead Data'!$I43="March",'Lead Data'!$J43,0)</f>
        <v>0</v>
      </c>
      <c r="F15" s="19">
        <f>IF('Lead Data'!$I43="April",'Lead Data'!$J43,0)</f>
        <v>0</v>
      </c>
      <c r="G15" s="19">
        <f>IF('Lead Data'!$I43="May",'Lead Data'!$J43,0)</f>
        <v>0</v>
      </c>
      <c r="H15" s="19">
        <f>IF('Lead Data'!$I43="June",'Lead Data'!$J43,0)</f>
        <v>0</v>
      </c>
      <c r="I15" s="19">
        <f>IF('Lead Data'!$I43="July",'Lead Data'!$J43,0)</f>
        <v>0</v>
      </c>
      <c r="J15" s="19">
        <f>IF('Lead Data'!$I43="August",'Lead Data'!$J43,0)</f>
        <v>0</v>
      </c>
      <c r="K15" s="19">
        <f>IF('Lead Data'!$I43="September",'Lead Data'!$J43,0)</f>
        <v>0</v>
      </c>
      <c r="L15" s="19">
        <f>IF('Lead Data'!$I43="October",'Lead Data'!$J43,0)</f>
        <v>0</v>
      </c>
      <c r="M15" s="19">
        <f>IF('Lead Data'!$I43="November",'Lead Data'!$J43,0)</f>
        <v>0</v>
      </c>
      <c r="N15" s="19">
        <f>IF('Lead Data'!$I43="December",'Lead Data'!$J43,0)</f>
        <v>0</v>
      </c>
    </row>
    <row r="16" spans="1:14" ht="16.5">
      <c r="A16"/>
      <c r="B16" s="41" t="str">
        <f>IF('Lead Data'!B44&lt;&gt;"",'Lead Data'!B44,"")</f>
        <v/>
      </c>
      <c r="C16" s="18">
        <f>IF('Lead Data'!$I44="January",'Lead Data'!$J44,0)</f>
        <v>0</v>
      </c>
      <c r="D16" s="19">
        <f>IF('Lead Data'!$I44="February",'Lead Data'!$J44,0)</f>
        <v>0</v>
      </c>
      <c r="E16" s="19">
        <f>IF('Lead Data'!$I44="March",'Lead Data'!$J44,0)</f>
        <v>0</v>
      </c>
      <c r="F16" s="19">
        <f>IF('Lead Data'!$I44="April",'Lead Data'!$J44,0)</f>
        <v>0</v>
      </c>
      <c r="G16" s="19">
        <f>IF('Lead Data'!$I44="May",'Lead Data'!$J44,0)</f>
        <v>0</v>
      </c>
      <c r="H16" s="19">
        <f>IF('Lead Data'!$I44="June",'Lead Data'!$J44,0)</f>
        <v>0</v>
      </c>
      <c r="I16" s="19">
        <f>IF('Lead Data'!$I44="July",'Lead Data'!$J44,0)</f>
        <v>0</v>
      </c>
      <c r="J16" s="19">
        <f>IF('Lead Data'!$I44="August",'Lead Data'!$J44,0)</f>
        <v>0</v>
      </c>
      <c r="K16" s="19">
        <f>IF('Lead Data'!$I44="September",'Lead Data'!$J44,0)</f>
        <v>0</v>
      </c>
      <c r="L16" s="19">
        <f>IF('Lead Data'!$I44="October",'Lead Data'!$J44,0)</f>
        <v>0</v>
      </c>
      <c r="M16" s="19">
        <f>IF('Lead Data'!$I44="November",'Lead Data'!$J44,0)</f>
        <v>0</v>
      </c>
      <c r="N16" s="19">
        <f>IF('Lead Data'!$I44="December",'Lead Data'!$J44,0)</f>
        <v>0</v>
      </c>
    </row>
    <row r="17" spans="1:14" ht="16.5">
      <c r="A17"/>
      <c r="B17" s="41" t="str">
        <f>IF('Lead Data'!B45&lt;&gt;"",'Lead Data'!B45,"")</f>
        <v/>
      </c>
      <c r="C17" s="18">
        <f>IF('Lead Data'!$I45="January",'Lead Data'!$J45,0)</f>
        <v>0</v>
      </c>
      <c r="D17" s="19">
        <f>IF('Lead Data'!$I45="February",'Lead Data'!$J45,0)</f>
        <v>0</v>
      </c>
      <c r="E17" s="19">
        <f>IF('Lead Data'!$I45="March",'Lead Data'!$J45,0)</f>
        <v>0</v>
      </c>
      <c r="F17" s="19">
        <f>IF('Lead Data'!$I45="April",'Lead Data'!$J45,0)</f>
        <v>0</v>
      </c>
      <c r="G17" s="19">
        <f>IF('Lead Data'!$I45="May",'Lead Data'!$J45,0)</f>
        <v>0</v>
      </c>
      <c r="H17" s="19">
        <f>IF('Lead Data'!$I45="June",'Lead Data'!$J45,0)</f>
        <v>0</v>
      </c>
      <c r="I17" s="19">
        <f>IF('Lead Data'!$I45="July",'Lead Data'!$J45,0)</f>
        <v>0</v>
      </c>
      <c r="J17" s="19">
        <f>IF('Lead Data'!$I45="August",'Lead Data'!$J45,0)</f>
        <v>0</v>
      </c>
      <c r="K17" s="19">
        <f>IF('Lead Data'!$I45="September",'Lead Data'!$J45,0)</f>
        <v>0</v>
      </c>
      <c r="L17" s="19">
        <f>IF('Lead Data'!$I45="October",'Lead Data'!$J45,0)</f>
        <v>0</v>
      </c>
      <c r="M17" s="19">
        <f>IF('Lead Data'!$I45="November",'Lead Data'!$J45,0)</f>
        <v>0</v>
      </c>
      <c r="N17" s="19">
        <f>IF('Lead Data'!$I45="December",'Lead Data'!$J45,0)</f>
        <v>0</v>
      </c>
    </row>
    <row r="18" spans="1:14" ht="16.5">
      <c r="A18"/>
      <c r="B18" s="41" t="str">
        <f>IF('Lead Data'!B46&lt;&gt;"",'Lead Data'!B46,"")</f>
        <v/>
      </c>
      <c r="C18" s="18">
        <f>IF('Lead Data'!$I46="January",'Lead Data'!$J46,0)</f>
        <v>0</v>
      </c>
      <c r="D18" s="19">
        <f>IF('Lead Data'!$I46="February",'Lead Data'!$J46,0)</f>
        <v>0</v>
      </c>
      <c r="E18" s="19">
        <f>IF('Lead Data'!$I46="March",'Lead Data'!$J46,0)</f>
        <v>0</v>
      </c>
      <c r="F18" s="19">
        <f>IF('Lead Data'!$I46="April",'Lead Data'!$J46,0)</f>
        <v>0</v>
      </c>
      <c r="G18" s="19">
        <f>IF('Lead Data'!$I46="May",'Lead Data'!$J46,0)</f>
        <v>0</v>
      </c>
      <c r="H18" s="19">
        <f>IF('Lead Data'!$I46="June",'Lead Data'!$J46,0)</f>
        <v>0</v>
      </c>
      <c r="I18" s="19">
        <f>IF('Lead Data'!$I46="July",'Lead Data'!$J46,0)</f>
        <v>0</v>
      </c>
      <c r="J18" s="19">
        <f>IF('Lead Data'!$I46="August",'Lead Data'!$J46,0)</f>
        <v>0</v>
      </c>
      <c r="K18" s="19">
        <f>IF('Lead Data'!$I46="September",'Lead Data'!$J46,0)</f>
        <v>0</v>
      </c>
      <c r="L18" s="19">
        <f>IF('Lead Data'!$I46="October",'Lead Data'!$J46,0)</f>
        <v>0</v>
      </c>
      <c r="M18" s="19">
        <f>IF('Lead Data'!$I46="November",'Lead Data'!$J46,0)</f>
        <v>0</v>
      </c>
      <c r="N18" s="19">
        <f>IF('Lead Data'!$I46="December",'Lead Data'!$J46,0)</f>
        <v>0</v>
      </c>
    </row>
    <row r="19" spans="1:14" ht="16.5">
      <c r="A19"/>
      <c r="B19" s="41" t="str">
        <f>IF('Lead Data'!B47&lt;&gt;"",'Lead Data'!B47,"")</f>
        <v/>
      </c>
      <c r="C19" s="18">
        <f>IF('Lead Data'!$I47="January",'Lead Data'!$J47,0)</f>
        <v>0</v>
      </c>
      <c r="D19" s="19">
        <f>IF('Lead Data'!$I47="February",'Lead Data'!$J47,0)</f>
        <v>0</v>
      </c>
      <c r="E19" s="19">
        <f>IF('Lead Data'!$I47="March",'Lead Data'!$J47,0)</f>
        <v>0</v>
      </c>
      <c r="F19" s="19">
        <f>IF('Lead Data'!$I47="April",'Lead Data'!$J47,0)</f>
        <v>0</v>
      </c>
      <c r="G19" s="19">
        <f>IF('Lead Data'!$I47="May",'Lead Data'!$J47,0)</f>
        <v>0</v>
      </c>
      <c r="H19" s="19">
        <f>IF('Lead Data'!$I47="June",'Lead Data'!$J47,0)</f>
        <v>0</v>
      </c>
      <c r="I19" s="19">
        <f>IF('Lead Data'!$I47="July",'Lead Data'!$J47,0)</f>
        <v>0</v>
      </c>
      <c r="J19" s="19">
        <f>IF('Lead Data'!$I47="August",'Lead Data'!$J47,0)</f>
        <v>0</v>
      </c>
      <c r="K19" s="19">
        <f>IF('Lead Data'!$I47="September",'Lead Data'!$J47,0)</f>
        <v>0</v>
      </c>
      <c r="L19" s="19">
        <f>IF('Lead Data'!$I47="October",'Lead Data'!$J47,0)</f>
        <v>0</v>
      </c>
      <c r="M19" s="19">
        <f>IF('Lead Data'!$I47="November",'Lead Data'!$J47,0)</f>
        <v>0</v>
      </c>
      <c r="N19" s="19">
        <f>IF('Lead Data'!$I47="December",'Lead Data'!$J47,0)</f>
        <v>0</v>
      </c>
    </row>
    <row r="20" spans="1:14" ht="16.5">
      <c r="A20"/>
      <c r="B20" s="41" t="str">
        <f>IF('Lead Data'!B48&lt;&gt;"",'Lead Data'!B48,"")</f>
        <v/>
      </c>
      <c r="C20" s="18">
        <f>IF('Lead Data'!$I48="January",'Lead Data'!$J48,0)</f>
        <v>0</v>
      </c>
      <c r="D20" s="19">
        <f>IF('Lead Data'!$I48="February",'Lead Data'!$J48,0)</f>
        <v>0</v>
      </c>
      <c r="E20" s="19">
        <f>IF('Lead Data'!$I48="March",'Lead Data'!$J48,0)</f>
        <v>0</v>
      </c>
      <c r="F20" s="19">
        <f>IF('Lead Data'!$I48="April",'Lead Data'!$J48,0)</f>
        <v>0</v>
      </c>
      <c r="G20" s="19">
        <f>IF('Lead Data'!$I48="May",'Lead Data'!$J48,0)</f>
        <v>0</v>
      </c>
      <c r="H20" s="19">
        <f>IF('Lead Data'!$I48="June",'Lead Data'!$J48,0)</f>
        <v>0</v>
      </c>
      <c r="I20" s="19">
        <f>IF('Lead Data'!$I48="July",'Lead Data'!$J48,0)</f>
        <v>0</v>
      </c>
      <c r="J20" s="19">
        <f>IF('Lead Data'!$I48="August",'Lead Data'!$J48,0)</f>
        <v>0</v>
      </c>
      <c r="K20" s="19">
        <f>IF('Lead Data'!$I48="September",'Lead Data'!$J48,0)</f>
        <v>0</v>
      </c>
      <c r="L20" s="19">
        <f>IF('Lead Data'!$I48="October",'Lead Data'!$J48,0)</f>
        <v>0</v>
      </c>
      <c r="M20" s="19">
        <f>IF('Lead Data'!$I48="November",'Lead Data'!$J48,0)</f>
        <v>0</v>
      </c>
      <c r="N20" s="19">
        <f>IF('Lead Data'!$I48="December",'Lead Data'!$J48,0)</f>
        <v>0</v>
      </c>
    </row>
    <row r="21" spans="1:14" ht="16.5">
      <c r="A21"/>
      <c r="B21" s="41" t="str">
        <f>IF('Lead Data'!B49&lt;&gt;"",'Lead Data'!B49,"")</f>
        <v/>
      </c>
      <c r="C21" s="18">
        <f>IF('Lead Data'!$I49="January",'Lead Data'!$J49,0)</f>
        <v>0</v>
      </c>
      <c r="D21" s="19">
        <f>IF('Lead Data'!$I49="February",'Lead Data'!$J49,0)</f>
        <v>0</v>
      </c>
      <c r="E21" s="19">
        <f>IF('Lead Data'!$I49="March",'Lead Data'!$J49,0)</f>
        <v>0</v>
      </c>
      <c r="F21" s="19">
        <f>IF('Lead Data'!$I49="April",'Lead Data'!$J49,0)</f>
        <v>0</v>
      </c>
      <c r="G21" s="19">
        <f>IF('Lead Data'!$I49="May",'Lead Data'!$J49,0)</f>
        <v>0</v>
      </c>
      <c r="H21" s="19">
        <f>IF('Lead Data'!$I49="June",'Lead Data'!$J49,0)</f>
        <v>0</v>
      </c>
      <c r="I21" s="19">
        <f>IF('Lead Data'!$I49="July",'Lead Data'!$J49,0)</f>
        <v>0</v>
      </c>
      <c r="J21" s="19">
        <f>IF('Lead Data'!$I49="August",'Lead Data'!$J49,0)</f>
        <v>0</v>
      </c>
      <c r="K21" s="19">
        <f>IF('Lead Data'!$I49="September",'Lead Data'!$J49,0)</f>
        <v>0</v>
      </c>
      <c r="L21" s="19">
        <f>IF('Lead Data'!$I49="October",'Lead Data'!$J49,0)</f>
        <v>0</v>
      </c>
      <c r="M21" s="19">
        <f>IF('Lead Data'!$I49="November",'Lead Data'!$J49,0)</f>
        <v>0</v>
      </c>
      <c r="N21" s="19">
        <f>IF('Lead Data'!$I49="December",'Lead Data'!$J49,0)</f>
        <v>0</v>
      </c>
    </row>
    <row r="22" spans="1:14" ht="16.5">
      <c r="A22"/>
      <c r="B22" s="41" t="str">
        <f>IF('Lead Data'!B50&lt;&gt;"",'Lead Data'!B50,"")</f>
        <v/>
      </c>
      <c r="C22" s="18">
        <f>IF('Lead Data'!$I50="January",'Lead Data'!$J50,0)</f>
        <v>0</v>
      </c>
      <c r="D22" s="19">
        <f>IF('Lead Data'!$I50="February",'Lead Data'!$J50,0)</f>
        <v>0</v>
      </c>
      <c r="E22" s="19">
        <f>IF('Lead Data'!$I50="March",'Lead Data'!$J50,0)</f>
        <v>0</v>
      </c>
      <c r="F22" s="19">
        <f>IF('Lead Data'!$I50="April",'Lead Data'!$J50,0)</f>
        <v>0</v>
      </c>
      <c r="G22" s="19">
        <f>IF('Lead Data'!$I50="May",'Lead Data'!$J50,0)</f>
        <v>0</v>
      </c>
      <c r="H22" s="19">
        <f>IF('Lead Data'!$I50="June",'Lead Data'!$J50,0)</f>
        <v>0</v>
      </c>
      <c r="I22" s="19">
        <f>IF('Lead Data'!$I50="July",'Lead Data'!$J50,0)</f>
        <v>0</v>
      </c>
      <c r="J22" s="19">
        <f>IF('Lead Data'!$I50="August",'Lead Data'!$J50,0)</f>
        <v>0</v>
      </c>
      <c r="K22" s="19">
        <f>IF('Lead Data'!$I50="September",'Lead Data'!$J50,0)</f>
        <v>0</v>
      </c>
      <c r="L22" s="19">
        <f>IF('Lead Data'!$I50="October",'Lead Data'!$J50,0)</f>
        <v>0</v>
      </c>
      <c r="M22" s="19">
        <f>IF('Lead Data'!$I50="November",'Lead Data'!$J50,0)</f>
        <v>0</v>
      </c>
      <c r="N22" s="19">
        <f>IF('Lead Data'!$I50="December",'Lead Data'!$J50,0)</f>
        <v>0</v>
      </c>
    </row>
    <row r="23" spans="1:14" ht="16.5">
      <c r="A23"/>
      <c r="B23" s="41" t="str">
        <f>IF('Lead Data'!B51&lt;&gt;"",'Lead Data'!B51,"")</f>
        <v/>
      </c>
      <c r="C23" s="18">
        <f>IF('Lead Data'!$I51="January",'Lead Data'!$J51,0)</f>
        <v>0</v>
      </c>
      <c r="D23" s="19">
        <f>IF('Lead Data'!$I51="February",'Lead Data'!$J51,0)</f>
        <v>0</v>
      </c>
      <c r="E23" s="19">
        <f>IF('Lead Data'!$I51="March",'Lead Data'!$J51,0)</f>
        <v>0</v>
      </c>
      <c r="F23" s="19">
        <f>IF('Lead Data'!$I51="April",'Lead Data'!$J51,0)</f>
        <v>0</v>
      </c>
      <c r="G23" s="19">
        <f>IF('Lead Data'!$I51="May",'Lead Data'!$J51,0)</f>
        <v>0</v>
      </c>
      <c r="H23" s="19">
        <f>IF('Lead Data'!$I51="June",'Lead Data'!$J51,0)</f>
        <v>0</v>
      </c>
      <c r="I23" s="19">
        <f>IF('Lead Data'!$I51="July",'Lead Data'!$J51,0)</f>
        <v>0</v>
      </c>
      <c r="J23" s="19">
        <f>IF('Lead Data'!$I51="August",'Lead Data'!$J51,0)</f>
        <v>0</v>
      </c>
      <c r="K23" s="19">
        <f>IF('Lead Data'!$I51="September",'Lead Data'!$J51,0)</f>
        <v>0</v>
      </c>
      <c r="L23" s="19">
        <f>IF('Lead Data'!$I51="October",'Lead Data'!$J51,0)</f>
        <v>0</v>
      </c>
      <c r="M23" s="19">
        <f>IF('Lead Data'!$I51="November",'Lead Data'!$J51,0)</f>
        <v>0</v>
      </c>
      <c r="N23" s="19">
        <f>IF('Lead Data'!$I51="December",'Lead Data'!$J51,0)</f>
        <v>0</v>
      </c>
    </row>
    <row r="24" spans="1:14" ht="16.5">
      <c r="A24"/>
      <c r="B24" s="41" t="str">
        <f>IF('Lead Data'!B52&lt;&gt;"",'Lead Data'!B52,"")</f>
        <v/>
      </c>
      <c r="C24" s="18">
        <f>IF('Lead Data'!$I52="January",'Lead Data'!$J52,0)</f>
        <v>0</v>
      </c>
      <c r="D24" s="19">
        <f>IF('Lead Data'!$I52="February",'Lead Data'!$J52,0)</f>
        <v>0</v>
      </c>
      <c r="E24" s="19">
        <f>IF('Lead Data'!$I52="March",'Lead Data'!$J52,0)</f>
        <v>0</v>
      </c>
      <c r="F24" s="19">
        <f>IF('Lead Data'!$I52="April",'Lead Data'!$J52,0)</f>
        <v>0</v>
      </c>
      <c r="G24" s="19">
        <f>IF('Lead Data'!$I52="May",'Lead Data'!$J52,0)</f>
        <v>0</v>
      </c>
      <c r="H24" s="19">
        <f>IF('Lead Data'!$I52="June",'Lead Data'!$J52,0)</f>
        <v>0</v>
      </c>
      <c r="I24" s="19">
        <f>IF('Lead Data'!$I52="July",'Lead Data'!$J52,0)</f>
        <v>0</v>
      </c>
      <c r="J24" s="19">
        <f>IF('Lead Data'!$I52="August",'Lead Data'!$J52,0)</f>
        <v>0</v>
      </c>
      <c r="K24" s="19">
        <f>IF('Lead Data'!$I52="September",'Lead Data'!$J52,0)</f>
        <v>0</v>
      </c>
      <c r="L24" s="19">
        <f>IF('Lead Data'!$I52="October",'Lead Data'!$J52,0)</f>
        <v>0</v>
      </c>
      <c r="M24" s="19">
        <f>IF('Lead Data'!$I52="November",'Lead Data'!$J52,0)</f>
        <v>0</v>
      </c>
      <c r="N24" s="19">
        <f>IF('Lead Data'!$I52="December",'Lead Data'!$J52,0)</f>
        <v>0</v>
      </c>
    </row>
    <row r="25" spans="1:14" ht="16.5">
      <c r="A25"/>
      <c r="B25" s="41" t="str">
        <f>IF('Lead Data'!B53&lt;&gt;"",'Lead Data'!B53,"")</f>
        <v/>
      </c>
      <c r="C25" s="18">
        <f>IF('Lead Data'!$I53="January",'Lead Data'!$J53,0)</f>
        <v>0</v>
      </c>
      <c r="D25" s="19">
        <f>IF('Lead Data'!$I53="February",'Lead Data'!$J53,0)</f>
        <v>0</v>
      </c>
      <c r="E25" s="19">
        <f>IF('Lead Data'!$I53="March",'Lead Data'!$J53,0)</f>
        <v>0</v>
      </c>
      <c r="F25" s="19">
        <f>IF('Lead Data'!$I53="April",'Lead Data'!$J53,0)</f>
        <v>0</v>
      </c>
      <c r="G25" s="19">
        <f>IF('Lead Data'!$I53="May",'Lead Data'!$J53,0)</f>
        <v>0</v>
      </c>
      <c r="H25" s="19">
        <f>IF('Lead Data'!$I53="June",'Lead Data'!$J53,0)</f>
        <v>0</v>
      </c>
      <c r="I25" s="19">
        <f>IF('Lead Data'!$I53="July",'Lead Data'!$J53,0)</f>
        <v>0</v>
      </c>
      <c r="J25" s="19">
        <f>IF('Lead Data'!$I53="August",'Lead Data'!$J53,0)</f>
        <v>0</v>
      </c>
      <c r="K25" s="19">
        <f>IF('Lead Data'!$I53="September",'Lead Data'!$J53,0)</f>
        <v>0</v>
      </c>
      <c r="L25" s="19">
        <f>IF('Lead Data'!$I53="October",'Lead Data'!$J53,0)</f>
        <v>0</v>
      </c>
      <c r="M25" s="19">
        <f>IF('Lead Data'!$I53="November",'Lead Data'!$J53,0)</f>
        <v>0</v>
      </c>
      <c r="N25" s="19">
        <f>IF('Lead Data'!$I53="December",'Lead Data'!$J53,0)</f>
        <v>0</v>
      </c>
    </row>
    <row r="26" spans="1:14" ht="16.5">
      <c r="A26"/>
      <c r="B26" s="41" t="str">
        <f>IF('Lead Data'!B54&lt;&gt;"",'Lead Data'!B54,"")</f>
        <v/>
      </c>
      <c r="C26" s="18">
        <f>IF('Lead Data'!$I54="January",'Lead Data'!$J54,0)</f>
        <v>0</v>
      </c>
      <c r="D26" s="19">
        <f>IF('Lead Data'!$I54="February",'Lead Data'!$J54,0)</f>
        <v>0</v>
      </c>
      <c r="E26" s="19">
        <f>IF('Lead Data'!$I54="March",'Lead Data'!$J54,0)</f>
        <v>0</v>
      </c>
      <c r="F26" s="19">
        <f>IF('Lead Data'!$I54="April",'Lead Data'!$J54,0)</f>
        <v>0</v>
      </c>
      <c r="G26" s="19">
        <f>IF('Lead Data'!$I54="May",'Lead Data'!$J54,0)</f>
        <v>0</v>
      </c>
      <c r="H26" s="19">
        <f>IF('Lead Data'!$I54="June",'Lead Data'!$J54,0)</f>
        <v>0</v>
      </c>
      <c r="I26" s="19">
        <f>IF('Lead Data'!$I54="July",'Lead Data'!$J54,0)</f>
        <v>0</v>
      </c>
      <c r="J26" s="19">
        <f>IF('Lead Data'!$I54="August",'Lead Data'!$J54,0)</f>
        <v>0</v>
      </c>
      <c r="K26" s="19">
        <f>IF('Lead Data'!$I54="September",'Lead Data'!$J54,0)</f>
        <v>0</v>
      </c>
      <c r="L26" s="19">
        <f>IF('Lead Data'!$I54="October",'Lead Data'!$J54,0)</f>
        <v>0</v>
      </c>
      <c r="M26" s="19">
        <f>IF('Lead Data'!$I54="November",'Lead Data'!$J54,0)</f>
        <v>0</v>
      </c>
      <c r="N26" s="19">
        <f>IF('Lead Data'!$I54="December",'Lead Data'!$J54,0)</f>
        <v>0</v>
      </c>
    </row>
    <row r="27" spans="1:14" ht="16.5">
      <c r="A27"/>
      <c r="B27" s="41" t="str">
        <f>IF('Lead Data'!B55&lt;&gt;"",'Lead Data'!B55,"")</f>
        <v/>
      </c>
      <c r="C27" s="18">
        <f>IF('Lead Data'!$I55="January",'Lead Data'!$J55,0)</f>
        <v>0</v>
      </c>
      <c r="D27" s="19">
        <f>IF('Lead Data'!$I55="February",'Lead Data'!$J55,0)</f>
        <v>0</v>
      </c>
      <c r="E27" s="19">
        <f>IF('Lead Data'!$I55="March",'Lead Data'!$J55,0)</f>
        <v>0</v>
      </c>
      <c r="F27" s="19">
        <f>IF('Lead Data'!$I55="April",'Lead Data'!$J55,0)</f>
        <v>0</v>
      </c>
      <c r="G27" s="19">
        <f>IF('Lead Data'!$I55="May",'Lead Data'!$J55,0)</f>
        <v>0</v>
      </c>
      <c r="H27" s="19">
        <f>IF('Lead Data'!$I55="June",'Lead Data'!$J55,0)</f>
        <v>0</v>
      </c>
      <c r="I27" s="19">
        <f>IF('Lead Data'!$I55="July",'Lead Data'!$J55,0)</f>
        <v>0</v>
      </c>
      <c r="J27" s="19">
        <f>IF('Lead Data'!$I55="August",'Lead Data'!$J55,0)</f>
        <v>0</v>
      </c>
      <c r="K27" s="19">
        <f>IF('Lead Data'!$I55="September",'Lead Data'!$J55,0)</f>
        <v>0</v>
      </c>
      <c r="L27" s="19">
        <f>IF('Lead Data'!$I55="October",'Lead Data'!$J55,0)</f>
        <v>0</v>
      </c>
      <c r="M27" s="19">
        <f>IF('Lead Data'!$I55="November",'Lead Data'!$J55,0)</f>
        <v>0</v>
      </c>
      <c r="N27" s="19">
        <f>IF('Lead Data'!$I55="December",'Lead Data'!$J55,0)</f>
        <v>0</v>
      </c>
    </row>
    <row r="28" spans="1:14" ht="16.5">
      <c r="A28"/>
      <c r="B28" s="41" t="str">
        <f>IF('Lead Data'!B56&lt;&gt;"",'Lead Data'!B56,"")</f>
        <v/>
      </c>
      <c r="C28" s="18">
        <f>IF('Lead Data'!$I56="January",'Lead Data'!$J56,0)</f>
        <v>0</v>
      </c>
      <c r="D28" s="19">
        <f>IF('Lead Data'!$I56="February",'Lead Data'!$J56,0)</f>
        <v>0</v>
      </c>
      <c r="E28" s="19">
        <f>IF('Lead Data'!$I56="March",'Lead Data'!$J56,0)</f>
        <v>0</v>
      </c>
      <c r="F28" s="19">
        <f>IF('Lead Data'!$I56="April",'Lead Data'!$J56,0)</f>
        <v>0</v>
      </c>
      <c r="G28" s="19">
        <f>IF('Lead Data'!$I56="May",'Lead Data'!$J56,0)</f>
        <v>0</v>
      </c>
      <c r="H28" s="19">
        <f>IF('Lead Data'!$I56="June",'Lead Data'!$J56,0)</f>
        <v>0</v>
      </c>
      <c r="I28" s="19">
        <f>IF('Lead Data'!$I56="July",'Lead Data'!$J56,0)</f>
        <v>0</v>
      </c>
      <c r="J28" s="19">
        <f>IF('Lead Data'!$I56="August",'Lead Data'!$J56,0)</f>
        <v>0</v>
      </c>
      <c r="K28" s="19">
        <f>IF('Lead Data'!$I56="September",'Lead Data'!$J56,0)</f>
        <v>0</v>
      </c>
      <c r="L28" s="19">
        <f>IF('Lead Data'!$I56="October",'Lead Data'!$J56,0)</f>
        <v>0</v>
      </c>
      <c r="M28" s="19">
        <f>IF('Lead Data'!$I56="November",'Lead Data'!$J56,0)</f>
        <v>0</v>
      </c>
      <c r="N28" s="19">
        <f>IF('Lead Data'!$I56="December",'Lead Data'!$J56,0)</f>
        <v>0</v>
      </c>
    </row>
    <row r="29" spans="1:14" ht="16.5">
      <c r="A29"/>
      <c r="B29" s="41" t="str">
        <f>IF('Lead Data'!B57&lt;&gt;"",'Lead Data'!B57,"")</f>
        <v/>
      </c>
      <c r="C29" s="18">
        <f>IF('Lead Data'!$I57="January",'Lead Data'!$J57,0)</f>
        <v>0</v>
      </c>
      <c r="D29" s="19">
        <f>IF('Lead Data'!$I57="February",'Lead Data'!$J57,0)</f>
        <v>0</v>
      </c>
      <c r="E29" s="19">
        <f>IF('Lead Data'!$I57="March",'Lead Data'!$J57,0)</f>
        <v>0</v>
      </c>
      <c r="F29" s="19">
        <f>IF('Lead Data'!$I57="April",'Lead Data'!$J57,0)</f>
        <v>0</v>
      </c>
      <c r="G29" s="19">
        <f>IF('Lead Data'!$I57="May",'Lead Data'!$J57,0)</f>
        <v>0</v>
      </c>
      <c r="H29" s="19">
        <f>IF('Lead Data'!$I57="June",'Lead Data'!$J57,0)</f>
        <v>0</v>
      </c>
      <c r="I29" s="19">
        <f>IF('Lead Data'!$I57="July",'Lead Data'!$J57,0)</f>
        <v>0</v>
      </c>
      <c r="J29" s="19">
        <f>IF('Lead Data'!$I57="August",'Lead Data'!$J57,0)</f>
        <v>0</v>
      </c>
      <c r="K29" s="19">
        <f>IF('Lead Data'!$I57="September",'Lead Data'!$J57,0)</f>
        <v>0</v>
      </c>
      <c r="L29" s="19">
        <f>IF('Lead Data'!$I57="October",'Lead Data'!$J57,0)</f>
        <v>0</v>
      </c>
      <c r="M29" s="19">
        <f>IF('Lead Data'!$I57="November",'Lead Data'!$J57,0)</f>
        <v>0</v>
      </c>
      <c r="N29" s="19">
        <f>IF('Lead Data'!$I57="December",'Lead Data'!$J57,0)</f>
        <v>0</v>
      </c>
    </row>
    <row r="30" spans="1:14" ht="16.5">
      <c r="A30"/>
      <c r="B30" s="41" t="str">
        <f>IF('Lead Data'!B58&lt;&gt;"",'Lead Data'!B58,"")</f>
        <v/>
      </c>
      <c r="C30" s="18">
        <f>IF('Lead Data'!$I58="January",'Lead Data'!$J58,0)</f>
        <v>0</v>
      </c>
      <c r="D30" s="19">
        <f>IF('Lead Data'!$I58="February",'Lead Data'!$J58,0)</f>
        <v>0</v>
      </c>
      <c r="E30" s="19">
        <f>IF('Lead Data'!$I58="March",'Lead Data'!$J58,0)</f>
        <v>0</v>
      </c>
      <c r="F30" s="19">
        <f>IF('Lead Data'!$I58="April",'Lead Data'!$J58,0)</f>
        <v>0</v>
      </c>
      <c r="G30" s="19">
        <f>IF('Lead Data'!$I58="May",'Lead Data'!$J58,0)</f>
        <v>0</v>
      </c>
      <c r="H30" s="19">
        <f>IF('Lead Data'!$I58="June",'Lead Data'!$J58,0)</f>
        <v>0</v>
      </c>
      <c r="I30" s="19">
        <f>IF('Lead Data'!$I58="July",'Lead Data'!$J58,0)</f>
        <v>0</v>
      </c>
      <c r="J30" s="19">
        <f>IF('Lead Data'!$I58="August",'Lead Data'!$J58,0)</f>
        <v>0</v>
      </c>
      <c r="K30" s="19">
        <f>IF('Lead Data'!$I58="September",'Lead Data'!$J58,0)</f>
        <v>0</v>
      </c>
      <c r="L30" s="19">
        <f>IF('Lead Data'!$I58="October",'Lead Data'!$J58,0)</f>
        <v>0</v>
      </c>
      <c r="M30" s="19">
        <f>IF('Lead Data'!$I58="November",'Lead Data'!$J58,0)</f>
        <v>0</v>
      </c>
      <c r="N30" s="19">
        <f>IF('Lead Data'!$I58="December",'Lead Data'!$J58,0)</f>
        <v>0</v>
      </c>
    </row>
    <row r="31" spans="1:14" ht="17.25" thickBot="1">
      <c r="A31"/>
      <c r="B31" s="41" t="str">
        <f>IF('Lead Data'!B59&lt;&gt;"",'Lead Data'!B59,"")</f>
        <v/>
      </c>
      <c r="C31" s="18">
        <f>IF('Lead Data'!$I59="January",'Lead Data'!$J59,0)</f>
        <v>0</v>
      </c>
      <c r="D31" s="19">
        <f>IF('Lead Data'!$I59="February",'Lead Data'!$J59,0)</f>
        <v>0</v>
      </c>
      <c r="E31" s="19">
        <f>IF('Lead Data'!$I59="March",'Lead Data'!$J59,0)</f>
        <v>0</v>
      </c>
      <c r="F31" s="19">
        <f>IF('Lead Data'!$I59="April",'Lead Data'!$J59,0)</f>
        <v>0</v>
      </c>
      <c r="G31" s="19">
        <f>IF('Lead Data'!$I59="May",'Lead Data'!$J59,0)</f>
        <v>0</v>
      </c>
      <c r="H31" s="19">
        <f>IF('Lead Data'!$I59="June",'Lead Data'!$J59,0)</f>
        <v>0</v>
      </c>
      <c r="I31" s="19">
        <f>IF('Lead Data'!$I59="July",'Lead Data'!$J59,0)</f>
        <v>0</v>
      </c>
      <c r="J31" s="19">
        <f>IF('Lead Data'!$I59="August",'Lead Data'!$J59,0)</f>
        <v>0</v>
      </c>
      <c r="K31" s="19">
        <f>IF('Lead Data'!$I59="September",'Lead Data'!$J59,0)</f>
        <v>0</v>
      </c>
      <c r="L31" s="19">
        <f>IF('Lead Data'!$I59="October",'Lead Data'!$J59,0)</f>
        <v>0</v>
      </c>
      <c r="M31" s="19">
        <f>IF('Lead Data'!$I59="November",'Lead Data'!$J59,0)</f>
        <v>0</v>
      </c>
      <c r="N31" s="19">
        <f>IF('Lead Data'!$I59="December",'Lead Data'!$J59,0)</f>
        <v>0</v>
      </c>
    </row>
    <row r="32" spans="1:14" ht="24" customHeight="1" thickBot="1">
      <c r="A32"/>
      <c r="B32" s="20" t="s">
        <v>7</v>
      </c>
      <c r="C32" s="21">
        <f aca="true" t="shared" si="0" ref="C32:N32">SUM(C8:C31)</f>
        <v>270000</v>
      </c>
      <c r="D32" s="22">
        <f t="shared" si="0"/>
        <v>460000</v>
      </c>
      <c r="E32" s="22">
        <f t="shared" si="0"/>
        <v>20000</v>
      </c>
      <c r="F32" s="22">
        <f t="shared" si="0"/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600000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</row>
    <row r="33" spans="2:14" ht="27.75" customHeight="1" thickBot="1" thickTop="1">
      <c r="B33" s="23" t="s">
        <v>9</v>
      </c>
      <c r="C33" s="24">
        <f>C32</f>
        <v>270000</v>
      </c>
      <c r="D33" s="25">
        <f aca="true" t="shared" si="1" ref="D33:N33">C33+D32</f>
        <v>730000</v>
      </c>
      <c r="E33" s="25">
        <f t="shared" si="1"/>
        <v>750000</v>
      </c>
      <c r="F33" s="26">
        <f t="shared" si="1"/>
        <v>750000</v>
      </c>
      <c r="G33" s="24">
        <f t="shared" si="1"/>
        <v>750000</v>
      </c>
      <c r="H33" s="25">
        <f t="shared" si="1"/>
        <v>750000</v>
      </c>
      <c r="I33" s="25">
        <f t="shared" si="1"/>
        <v>750000</v>
      </c>
      <c r="J33" s="25">
        <f t="shared" si="1"/>
        <v>1350000</v>
      </c>
      <c r="K33" s="25">
        <f t="shared" si="1"/>
        <v>1350000</v>
      </c>
      <c r="L33" s="25">
        <f t="shared" si="1"/>
        <v>1350000</v>
      </c>
      <c r="M33" s="25">
        <f t="shared" si="1"/>
        <v>1350000</v>
      </c>
      <c r="N33" s="25">
        <f t="shared" si="1"/>
        <v>1350000</v>
      </c>
    </row>
    <row r="34" ht="13.5" thickTop="1"/>
  </sheetData>
  <printOptions horizontalCentered="1"/>
  <pageMargins left="0.4" right="0.4" top="0.4" bottom="0.4" header="0.3" footer="0.3"/>
  <pageSetup fitToHeight="0" fitToWidth="1" horizontalDpi="600" verticalDpi="600" orientation="landscape" r:id="rId1"/>
  <headerFooter differentFirst="1">
    <oddFooter>&amp;CPage &amp;P of &amp;N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showGridLines="0" workbookViewId="0" topLeftCell="A1">
      <selection activeCell="B3" sqref="B3:B14"/>
    </sheetView>
  </sheetViews>
  <sheetFormatPr defaultColWidth="9.00390625" defaultRowHeight="14.25"/>
  <cols>
    <col min="1" max="1" width="4.375" style="0" customWidth="1"/>
    <col min="2" max="2" width="9.25390625" style="0" customWidth="1"/>
  </cols>
  <sheetData>
    <row r="2" ht="15.75">
      <c r="B2" s="2" t="s">
        <v>41</v>
      </c>
    </row>
    <row r="3" ht="14.25">
      <c r="B3" t="s">
        <v>3</v>
      </c>
    </row>
    <row r="4" ht="14.25">
      <c r="B4" t="s">
        <v>4</v>
      </c>
    </row>
    <row r="5" ht="14.25">
      <c r="B5" t="s">
        <v>6</v>
      </c>
    </row>
    <row r="6" ht="14.25">
      <c r="B6" t="s">
        <v>40</v>
      </c>
    </row>
    <row r="7" ht="14.25">
      <c r="B7" t="s">
        <v>42</v>
      </c>
    </row>
    <row r="8" ht="14.25">
      <c r="B8" t="s">
        <v>43</v>
      </c>
    </row>
    <row r="9" ht="14.25">
      <c r="B9" t="s">
        <v>44</v>
      </c>
    </row>
    <row r="10" ht="14.25">
      <c r="B10" t="s">
        <v>45</v>
      </c>
    </row>
    <row r="11" ht="14.25">
      <c r="B11" t="s">
        <v>46</v>
      </c>
    </row>
    <row r="12" ht="14.25">
      <c r="B12" t="s">
        <v>47</v>
      </c>
    </row>
    <row r="13" ht="14.25">
      <c r="B13" t="s">
        <v>48</v>
      </c>
    </row>
    <row r="14" ht="14.25">
      <c r="B14" t="s">
        <v>49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276774-04CE-48C0-A0A2-6C9341673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2016-05-30T13:59:48Z</dcterms:created>
  <dcterms:modified xsi:type="dcterms:W3CDTF">2016-07-08T18:40:30Z</dcterms:modified>
  <cp:category/>
  <cp:version/>
  <cp:contentType/>
  <cp:contentStatus/>
</cp:coreProperties>
</file>