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199" activeTab="0"/>
  </bookViews>
  <sheets>
    <sheet name="Analytical Calibration" sheetId="1" r:id="rId1"/>
    <sheet name="Calculations" sheetId="2" r:id="rId2"/>
  </sheets>
  <definedNames>
    <definedName name="_c">'Analytical Calibration'!$C$64</definedName>
    <definedName name="a">'Analytical Calibration'!$C$62</definedName>
    <definedName name="b">'Analytical Calibration'!$C$63</definedName>
    <definedName name="cd">'Calculations'!$O$15</definedName>
    <definedName name="Cs">#REF!</definedName>
    <definedName name="Es">#REF!</definedName>
    <definedName name="Ev">#REF!</definedName>
    <definedName name="intercept">'Calculations'!$N$10</definedName>
    <definedName name="meanx">'Calculations'!$N$7</definedName>
    <definedName name="meanxy">'Calculations'!$P$7</definedName>
    <definedName name="meany">'Calculations'!$O$7</definedName>
    <definedName name="mo">#REF!</definedName>
    <definedName name="n">'Calculations'!$N$6</definedName>
    <definedName name="ns">'Analytical Calibration'!$D$57</definedName>
    <definedName name="slope">'Calculations'!$N$9</definedName>
    <definedName name="ssr">'Calculations'!$S$5</definedName>
    <definedName name="ssy">'Calculations'!$R$5</definedName>
    <definedName name="sumx">'Calculations'!$N$5</definedName>
    <definedName name="sumx2">'Calculations'!$Q$5</definedName>
    <definedName name="sumxy">'Calculations'!$P$5</definedName>
    <definedName name="sumy">'Calculations'!$O$5</definedName>
  </definedNames>
  <calcPr calcId="145621"/>
</workbook>
</file>

<file path=xl/comments1.xml><?xml version="1.0" encoding="utf-8"?>
<comments xmlns="http://schemas.openxmlformats.org/spreadsheetml/2006/main">
  <authors>
    <author>Tom O'Haver</author>
  </authors>
  <commentList>
    <comment ref="B5" authorId="0">
      <text>
        <r>
          <rPr>
            <sz val="9"/>
            <rFont val="Tahoma"/>
            <family val="2"/>
          </rPr>
          <t>Enter weights manually, or Copy and Paste the pre-calculated weights from columns Z - AC.</t>
        </r>
      </text>
    </comment>
    <comment ref="K5" authorId="0">
      <text>
        <r>
          <rPr>
            <sz val="9"/>
            <rFont val="Tahoma"/>
            <family val="2"/>
          </rPr>
          <t>Enter the instrument readings of the unknown samples.</t>
        </r>
      </text>
    </comment>
    <comment ref="L5" authorId="0">
      <text>
        <r>
          <rPr>
            <sz val="9"/>
            <rFont val="Tahoma"/>
            <family val="2"/>
          </rPr>
          <t>The spreadsheet calculates the concentration of each unknown sample based on the calibration curve.</t>
        </r>
      </text>
    </comment>
    <comment ref="M5" authorId="0">
      <text>
        <r>
          <rPr>
            <sz val="9"/>
            <rFont val="Tahoma"/>
            <family val="2"/>
          </rPr>
          <t>The spreadsheet calculates the expected standard deviation of the calculated concentration based on the scatter of points in the calibration curve and the instrument reading.</t>
        </r>
      </text>
    </comment>
    <comment ref="N5" authorId="0">
      <text>
        <r>
          <rPr>
            <sz val="9"/>
            <rFont val="Tahoma"/>
            <family val="2"/>
          </rPr>
          <t>The expected standard deviation of the calculated concentration, expressed as a percentage.</t>
        </r>
      </text>
    </comment>
  </commentList>
</comments>
</file>

<file path=xl/sharedStrings.xml><?xml version="1.0" encoding="utf-8"?>
<sst xmlns="http://schemas.openxmlformats.org/spreadsheetml/2006/main" count="85" uniqueCount="69">
  <si>
    <t>Calibration data</t>
  </si>
  <si>
    <t xml:space="preserve"> </t>
  </si>
  <si>
    <t>Application to unknowns</t>
  </si>
  <si>
    <t>Concentration of standards</t>
  </si>
  <si>
    <t>Instrument readings</t>
  </si>
  <si>
    <t>X*Y</t>
  </si>
  <si>
    <t>X*X</t>
  </si>
  <si>
    <t>(Y-Ybar)^2</t>
  </si>
  <si>
    <t>(Y-Ypred)^2</t>
  </si>
  <si>
    <t>Readings of the unknowns</t>
  </si>
  <si>
    <t>Calculated concentration</t>
  </si>
  <si>
    <t>ΣX</t>
  </si>
  <si>
    <t>ΣY</t>
  </si>
  <si>
    <t>Σ(X*Y)</t>
  </si>
  <si>
    <t>Σ(X*X)</t>
  </si>
  <si>
    <t>Σ(Y-Ybar)^2</t>
  </si>
  <si>
    <t>Σ(Y-Ypred)^2</t>
  </si>
  <si>
    <t>sum (Σ)</t>
  </si>
  <si>
    <t>number of points (n)</t>
  </si>
  <si>
    <t>sdb</t>
  </si>
  <si>
    <t>sdm</t>
  </si>
  <si>
    <t>average (mean)</t>
  </si>
  <si>
    <t>slope</t>
  </si>
  <si>
    <t>intercept</t>
  </si>
  <si>
    <t>Standard deviation of the residuals =</t>
  </si>
  <si>
    <t>value</t>
  </si>
  <si>
    <t>Error (σ)</t>
  </si>
  <si>
    <t>Slope</t>
  </si>
  <si>
    <t>Intercept</t>
  </si>
  <si>
    <r>
      <t>Coefficent of determiniation, r</t>
    </r>
    <r>
      <rPr>
        <vertAlign val="superscript"/>
        <sz val="11"/>
        <color indexed="10"/>
        <rFont val="Arial"/>
        <family val="2"/>
      </rPr>
      <t>2</t>
    </r>
  </si>
  <si>
    <t>Summary of equations:</t>
  </si>
  <si>
    <t>n=number of x,y data points</t>
  </si>
  <si>
    <r>
      <t>Note: The</t>
    </r>
    <r>
      <rPr>
        <b/>
        <sz val="10"/>
        <rFont val="Arial"/>
        <family val="2"/>
      </rPr>
      <t xml:space="preserve"> if( )</t>
    </r>
    <r>
      <rPr>
        <sz val="10"/>
        <rFont val="Arial"/>
        <family val="2"/>
      </rPr>
      <t xml:space="preserve"> functions in some of the cells</t>
    </r>
  </si>
  <si>
    <t>sumx=Σx</t>
  </si>
  <si>
    <t xml:space="preserve">are not part of the actual numerical calculation. </t>
  </si>
  <si>
    <t>sumy=Σy</t>
  </si>
  <si>
    <t>Their purpose is simply to blank out or zero</t>
  </si>
  <si>
    <t>sumxy=Σx*y</t>
  </si>
  <si>
    <t>out cells that are not being used at the monent.</t>
  </si>
  <si>
    <t>sumx2=Σx*x</t>
  </si>
  <si>
    <t>meanx=sumx/n</t>
  </si>
  <si>
    <t>meany=sumy/n</t>
  </si>
  <si>
    <t>slope=(n*sumxy - sumx*sumy) / (n*sumx2 - sumx*sumx)</t>
  </si>
  <si>
    <t>intercept=meany-(slope*meanx)</t>
  </si>
  <si>
    <t>ssy=Σ(Y-meany)^2</t>
  </si>
  <si>
    <t>ssr=Σ(Y-intercept-slope*X)^2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</si>
  <si>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=1-(ssr/ssy)</t>
    </r>
  </si>
  <si>
    <t>sdb=standard deviation of intercept=SQRT(ssr/(n-2))*SQRT(sumx2/(n*sumx2 – sumx*sumx))</t>
  </si>
  <si>
    <t>sdm=standard deviation of slope=SQRT(ssr/(n-2))*SQRT(n/(n*sumx2 – sumx*sumx))</t>
  </si>
  <si>
    <t>Residual calculations</t>
  </si>
  <si>
    <t>Concentrations of the standards</t>
  </si>
  <si>
    <t>Predicted readings</t>
  </si>
  <si>
    <t>Actual reading</t>
  </si>
  <si>
    <t>Actual-predicted</t>
  </si>
  <si>
    <t>Residuals (% of max reading)</t>
  </si>
  <si>
    <t>% Error</t>
  </si>
  <si>
    <t>Calculated error (σ)</t>
  </si>
  <si>
    <t>% Calculated error</t>
  </si>
  <si>
    <t>Weights</t>
  </si>
  <si>
    <t>X</t>
  </si>
  <si>
    <t>Y</t>
  </si>
  <si>
    <t>Weighted sums</t>
  </si>
  <si>
    <r>
      <t>Coefficent of determiniation, r</t>
    </r>
    <r>
      <rPr>
        <b/>
        <vertAlign val="superscript"/>
        <sz val="11"/>
        <color indexed="8"/>
        <rFont val="Arial"/>
        <family val="2"/>
      </rPr>
      <t xml:space="preserve">2 = </t>
    </r>
  </si>
  <si>
    <t>Analytical calibration using a weighted linear curve fit, with error estimation</t>
  </si>
  <si>
    <t>1/X</t>
  </si>
  <si>
    <t>1/X^2</t>
  </si>
  <si>
    <t>1/Y</t>
  </si>
  <si>
    <t>1/Y^2</t>
  </si>
  <si>
    <t>Normalized weights (Copy/Paste to Column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</si>
</sst>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%"/>
    <numFmt numFmtId="167" formatCode="0.0%"/>
  </numFmts>
  <fonts count="24"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indexed="8"/>
      <name val="Arial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FF00"/>
      <name val="Eras Medium ITC"/>
      <family val="2"/>
    </font>
    <font>
      <b/>
      <sz val="22"/>
      <color rgb="FFFFFF00"/>
      <name val="Eras Medium ITC"/>
      <family val="2"/>
    </font>
    <font>
      <b/>
      <sz val="11"/>
      <color indexed="12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sz val="10"/>
      <color rgb="FFFFC000"/>
      <name val="Corbel"/>
      <family val="2"/>
    </font>
    <font>
      <b/>
      <sz val="13"/>
      <color rgb="FFFFC000"/>
      <name val="Corbel"/>
      <family val="2"/>
    </font>
    <font>
      <b/>
      <sz val="13"/>
      <color theme="6" tint="0.5999900102615356"/>
      <name val="Corbe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/>
      <right style="thin"/>
      <top style="thin"/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/>
      <bottom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/>
      <right style="thin"/>
      <top/>
      <bottom style="thin"/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 style="thin"/>
      <bottom/>
    </border>
    <border>
      <left style="hair"/>
      <right style="hair">
        <color indexed="8"/>
      </right>
      <top style="thin"/>
      <bottom/>
    </border>
    <border>
      <left style="thin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thin"/>
      <right style="thin"/>
      <top/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 style="hair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10" fontId="4" fillId="0" borderId="1" xfId="0" applyNumberFormat="1" applyFont="1" applyBorder="1"/>
    <xf numFmtId="165" fontId="4" fillId="0" borderId="2" xfId="0" applyNumberFormat="1" applyFont="1" applyBorder="1"/>
    <xf numFmtId="10" fontId="4" fillId="0" borderId="3" xfId="0" applyNumberFormat="1" applyFont="1" applyBorder="1"/>
    <xf numFmtId="2" fontId="0" fillId="0" borderId="0" xfId="0" applyNumberFormat="1"/>
    <xf numFmtId="2" fontId="5" fillId="0" borderId="0" xfId="0" applyNumberFormat="1" applyFont="1"/>
    <xf numFmtId="165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164" fontId="0" fillId="0" borderId="4" xfId="0" applyNumberFormat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/>
    <xf numFmtId="164" fontId="8" fillId="2" borderId="7" xfId="0" applyNumberFormat="1" applyFont="1" applyFill="1" applyBorder="1"/>
    <xf numFmtId="0" fontId="9" fillId="0" borderId="0" xfId="0" applyFont="1"/>
    <xf numFmtId="0" fontId="0" fillId="0" borderId="0" xfId="0" applyFont="1"/>
    <xf numFmtId="0" fontId="2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0" fillId="0" borderId="8" xfId="0" applyNumberFormat="1" applyBorder="1"/>
    <xf numFmtId="10" fontId="0" fillId="0" borderId="9" xfId="0" applyNumberFormat="1" applyFont="1" applyBorder="1"/>
    <xf numFmtId="164" fontId="4" fillId="0" borderId="10" xfId="0" applyNumberFormat="1" applyFont="1" applyFill="1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0" fontId="0" fillId="0" borderId="16" xfId="15" applyNumberFormat="1" applyBorder="1" applyAlignment="1">
      <alignment horizontal="center"/>
    </xf>
    <xf numFmtId="0" fontId="4" fillId="0" borderId="17" xfId="0" applyFont="1" applyBorder="1"/>
    <xf numFmtId="164" fontId="0" fillId="0" borderId="18" xfId="0" applyNumberFormat="1" applyBorder="1" applyAlignment="1">
      <alignment horizontal="center"/>
    </xf>
    <xf numFmtId="10" fontId="0" fillId="0" borderId="19" xfId="15" applyNumberFormat="1" applyBorder="1" applyAlignment="1">
      <alignment horizontal="center"/>
    </xf>
    <xf numFmtId="0" fontId="1" fillId="0" borderId="0" xfId="0" applyFont="1" applyAlignment="1">
      <alignment horizontal="left"/>
    </xf>
    <xf numFmtId="167" fontId="0" fillId="0" borderId="0" xfId="15" applyNumberFormat="1" applyAlignment="1">
      <alignment horizontal="left"/>
    </xf>
    <xf numFmtId="0" fontId="13" fillId="3" borderId="5" xfId="0" applyFont="1" applyFill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14" fillId="0" borderId="0" xfId="0" applyNumberFormat="1" applyFont="1"/>
    <xf numFmtId="10" fontId="4" fillId="0" borderId="20" xfId="0" applyNumberFormat="1" applyFont="1" applyBorder="1"/>
    <xf numFmtId="164" fontId="4" fillId="0" borderId="21" xfId="0" applyNumberFormat="1" applyFont="1" applyFill="1" applyBorder="1"/>
    <xf numFmtId="165" fontId="4" fillId="0" borderId="22" xfId="0" applyNumberFormat="1" applyFont="1" applyBorder="1"/>
    <xf numFmtId="10" fontId="4" fillId="0" borderId="23" xfId="0" applyNumberFormat="1" applyFont="1" applyBorder="1"/>
    <xf numFmtId="164" fontId="4" fillId="0" borderId="24" xfId="0" applyNumberFormat="1" applyFont="1" applyFill="1" applyBorder="1"/>
    <xf numFmtId="165" fontId="4" fillId="0" borderId="25" xfId="0" applyNumberFormat="1" applyFont="1" applyBorder="1"/>
    <xf numFmtId="164" fontId="4" fillId="0" borderId="26" xfId="0" applyNumberFormat="1" applyFont="1" applyFill="1" applyBorder="1"/>
    <xf numFmtId="165" fontId="4" fillId="0" borderId="27" xfId="0" applyNumberFormat="1" applyFont="1" applyBorder="1"/>
    <xf numFmtId="164" fontId="3" fillId="4" borderId="11" xfId="0" applyNumberFormat="1" applyFont="1" applyFill="1" applyBorder="1" applyProtection="1">
      <protection locked="0"/>
    </xf>
    <xf numFmtId="164" fontId="3" fillId="4" borderId="11" xfId="0" applyNumberFormat="1" applyFont="1" applyFill="1" applyBorder="1" applyAlignment="1" applyProtection="1">
      <alignment horizontal="right"/>
      <protection locked="0"/>
    </xf>
    <xf numFmtId="164" fontId="0" fillId="5" borderId="28" xfId="0" applyNumberFormat="1" applyFont="1" applyFill="1" applyBorder="1" applyProtection="1">
      <protection locked="0"/>
    </xf>
    <xf numFmtId="164" fontId="0" fillId="5" borderId="11" xfId="0" applyNumberFormat="1" applyFont="1" applyFill="1" applyBorder="1" applyProtection="1">
      <protection locked="0"/>
    </xf>
    <xf numFmtId="164" fontId="0" fillId="5" borderId="11" xfId="0" applyNumberFormat="1" applyFill="1" applyBorder="1" applyProtection="1">
      <protection locked="0"/>
    </xf>
    <xf numFmtId="0" fontId="15" fillId="6" borderId="0" xfId="0" applyFont="1" applyFill="1" applyAlignment="1">
      <alignment vertical="top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8" fillId="0" borderId="0" xfId="0" applyFont="1"/>
    <xf numFmtId="0" fontId="19" fillId="5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left"/>
    </xf>
    <xf numFmtId="0" fontId="20" fillId="7" borderId="0" xfId="0" applyFont="1" applyFill="1"/>
    <xf numFmtId="0" fontId="20" fillId="7" borderId="31" xfId="0" applyFont="1" applyFill="1" applyBorder="1"/>
    <xf numFmtId="0" fontId="20" fillId="7" borderId="10" xfId="0" applyFont="1" applyFill="1" applyBorder="1"/>
    <xf numFmtId="0" fontId="20" fillId="7" borderId="8" xfId="0" applyFont="1" applyFill="1" applyBorder="1"/>
    <xf numFmtId="0" fontId="20" fillId="7" borderId="0" xfId="0" applyFont="1" applyFill="1" applyBorder="1"/>
    <xf numFmtId="0" fontId="20" fillId="7" borderId="9" xfId="0" applyFont="1" applyFill="1" applyBorder="1"/>
    <xf numFmtId="0" fontId="21" fillId="7" borderId="29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Calibration curve and the best-fit line</a:t>
            </a:r>
          </a:p>
        </c:rich>
      </c:tx>
      <c:layout>
        <c:manualLayout>
          <c:xMode val="edge"/>
          <c:yMode val="edge"/>
          <c:x val="0.1717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175"/>
          <c:y val="0.08925"/>
          <c:w val="0.729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'Analytical Calibration'!$C$6:$C$25</c:f>
              <c:numCache/>
            </c:numRef>
          </c:xVal>
          <c:yVal>
            <c:numRef>
              <c:f>'Analytical Calibration'!$D$6:$D$25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Calculations!$G$4:$G$244</c:f>
              <c:strCache/>
            </c:strRef>
          </c:xVal>
          <c:yVal>
            <c:numRef>
              <c:f>Calculations!$H$4:$H$244</c:f>
              <c:numCache/>
            </c:numRef>
          </c:yVal>
          <c:smooth val="0"/>
        </c:ser>
        <c:axId val="12497559"/>
        <c:axId val="58390852"/>
      </c:scatterChart>
      <c:valAx>
        <c:axId val="1249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>
            <c:manualLayout>
              <c:xMode val="edge"/>
              <c:yMode val="edge"/>
              <c:x val="0.41775"/>
              <c:y val="0.9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1"/>
        <c:majorTickMark val="out"/>
        <c:minorTickMark val="none"/>
        <c:tickLblPos val="nextTo"/>
        <c:crossAx val="58390852"/>
        <c:crossesAt val="0"/>
        <c:crossBetween val="midCat"/>
        <c:dispUnits/>
      </c:valAx>
      <c:valAx>
        <c:axId val="5839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Instrument reading</a:t>
                </a:r>
              </a:p>
            </c:rich>
          </c:tx>
          <c:layout>
            <c:manualLayout>
              <c:xMode val="edge"/>
              <c:yMode val="edge"/>
              <c:x val="0.02425"/>
              <c:y val="0.2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1"/>
        <c:majorTickMark val="out"/>
        <c:minorTickMark val="none"/>
        <c:tickLblPos val="nextTo"/>
        <c:crossAx val="12497559"/>
        <c:crossesAt val="0"/>
        <c:crossBetween val="midCat"/>
        <c:dispUnits/>
      </c:valAx>
    </c:plotArea>
    <c:plotVisOnly val="0"/>
    <c:dispBlanksAs val="span"/>
    <c:showDLblsOverMax val="0"/>
  </c:chart>
  <c:spPr>
    <a:solidFill>
      <a:srgbClr val="000000"/>
    </a:solidFill>
  </c:sp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17175"/>
          <c:w val="0.75575"/>
          <c:h val="0.708"/>
        </c:manualLayout>
      </c:layout>
      <c:scatterChart>
        <c:scatterStyle val="lineMarker"/>
        <c:varyColors val="0"/>
        <c:ser>
          <c:idx val="1"/>
          <c:order val="0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'Analytical Calibration'!$C$6:$C$224</c:f>
              <c:numCache/>
            </c:numRef>
          </c:xVal>
          <c:yVal>
            <c:numRef>
              <c:f>Calculations!$J$4:$J$244</c:f>
              <c:numCache/>
            </c:numRef>
          </c:yVal>
          <c:smooth val="0"/>
        </c:ser>
        <c:axId val="7707413"/>
        <c:axId val="5839706"/>
      </c:scatterChart>
      <c:valAx>
        <c:axId val="7707413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5839706"/>
        <c:crossesAt val="0"/>
        <c:crossBetween val="midCat"/>
        <c:dispUnits/>
      </c:valAx>
      <c:valAx>
        <c:axId val="583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edge"/>
              <c:yMode val="edge"/>
              <c:x val="0.021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7707413"/>
        <c:crossesAt val="0"/>
        <c:crossBetween val="midCat"/>
        <c:dispUnits/>
      </c:valAx>
    </c:plotArea>
    <c:plotVisOnly val="0"/>
    <c:dispBlanksAs val="span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0.30325</cdr:x>
      <cdr:y>0.70575</cdr:y>
    </cdr:from>
    <cdr:to>
      <cdr:x>0.30725</cdr:x>
      <cdr:y>0.75</cdr:y>
    </cdr:to>
    <cdr:sp macro="" textlink="">
      <cdr:nvSpPr>
        <cdr:cNvPr id="3073" name="Text Box 1"/>
        <cdr:cNvSpPr txBox="1">
          <a:spLocks noChangeArrowheads="1"/>
        </cdr:cNvSpPr>
      </cdr:nvSpPr>
      <cdr:spPr bwMode="auto">
        <a:xfrm>
          <a:off x="1371600" y="2590800"/>
          <a:ext cx="190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28575</xdr:rowOff>
    </xdr:from>
    <xdr:to>
      <xdr:col>9</xdr:col>
      <xdr:colOff>1114425</xdr:colOff>
      <xdr:row>25</xdr:row>
      <xdr:rowOff>0</xdr:rowOff>
    </xdr:to>
    <xdr:graphicFrame macro="">
      <xdr:nvGraphicFramePr>
        <xdr:cNvPr id="1133" name="Chart 1"/>
        <xdr:cNvGraphicFramePr/>
      </xdr:nvGraphicFramePr>
      <xdr:xfrm>
        <a:off x="3152775" y="1276350"/>
        <a:ext cx="4533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25</xdr:row>
      <xdr:rowOff>28575</xdr:rowOff>
    </xdr:from>
    <xdr:to>
      <xdr:col>9</xdr:col>
      <xdr:colOff>1095375</xdr:colOff>
      <xdr:row>30</xdr:row>
      <xdr:rowOff>133350</xdr:rowOff>
    </xdr:to>
    <xdr:graphicFrame macro="">
      <xdr:nvGraphicFramePr>
        <xdr:cNvPr id="1134" name="Chart 2"/>
        <xdr:cNvGraphicFramePr/>
      </xdr:nvGraphicFramePr>
      <xdr:xfrm>
        <a:off x="3152775" y="4981575"/>
        <a:ext cx="4514850" cy="92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227"/>
  <sheetViews>
    <sheetView showGridLines="0" tabSelected="1" workbookViewId="0" topLeftCell="E10">
      <selection activeCell="U18" sqref="U18"/>
    </sheetView>
  </sheetViews>
  <sheetFormatPr defaultColWidth="11.57421875" defaultRowHeight="12.75"/>
  <cols>
    <col min="1" max="1" width="4.140625" style="0" customWidth="1"/>
    <col min="2" max="2" width="12.421875" style="0" customWidth="1"/>
    <col min="3" max="3" width="17.00390625" style="0" customWidth="1"/>
    <col min="4" max="4" width="13.140625" style="0" customWidth="1"/>
    <col min="5" max="5" width="7.7109375" style="0" customWidth="1"/>
    <col min="6" max="6" width="10.00390625" style="0" customWidth="1"/>
    <col min="7" max="7" width="11.00390625" style="0" customWidth="1"/>
    <col min="10" max="10" width="17.28125" style="0" customWidth="1"/>
    <col min="11" max="14" width="14.7109375" style="0" customWidth="1"/>
    <col min="22" max="22" width="21.00390625" style="0" customWidth="1"/>
    <col min="23" max="26" width="11.57421875" style="0" hidden="1" customWidth="1"/>
  </cols>
  <sheetData>
    <row r="1" spans="2:30" ht="16.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X1" s="3"/>
      <c r="Y1" s="3"/>
      <c r="Z1" s="3"/>
      <c r="AA1" s="3"/>
      <c r="AB1" s="3"/>
      <c r="AC1" s="3"/>
      <c r="AD1" s="3"/>
    </row>
    <row r="2" spans="2:30" ht="43.5" customHeight="1">
      <c r="B2" s="73" t="s">
        <v>63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W2" s="7" t="s">
        <v>1</v>
      </c>
      <c r="X2" s="3"/>
      <c r="Y2" s="3"/>
      <c r="Z2" s="3"/>
      <c r="AA2" s="3"/>
      <c r="AB2" s="3"/>
      <c r="AC2" s="3"/>
      <c r="AD2" s="3"/>
    </row>
    <row r="3" spans="2:26" ht="30.75" customHeight="1">
      <c r="B3" s="62"/>
      <c r="C3" s="68" t="s">
        <v>0</v>
      </c>
      <c r="D3" s="69"/>
      <c r="E3" s="62" t="s">
        <v>1</v>
      </c>
      <c r="F3" s="62"/>
      <c r="G3" s="62"/>
      <c r="H3" s="62"/>
      <c r="I3" s="62"/>
      <c r="J3" s="62"/>
      <c r="K3" s="70" t="s">
        <v>2</v>
      </c>
      <c r="L3" s="71"/>
      <c r="M3" s="71"/>
      <c r="N3" s="72"/>
      <c r="W3" s="7">
        <f>MAX(W6:W73)</f>
        <v>0</v>
      </c>
      <c r="X3" s="7">
        <f>MAX(X6:X73)</f>
        <v>0</v>
      </c>
      <c r="Y3" s="7">
        <f>MAX(Y6:Y73)</f>
        <v>0</v>
      </c>
      <c r="Z3" s="7">
        <f>MAX(Z6:Z73)</f>
        <v>0</v>
      </c>
    </row>
    <row r="4" spans="2:26" ht="7.5" customHeight="1">
      <c r="B4" s="62"/>
      <c r="C4" s="63"/>
      <c r="D4" s="64"/>
      <c r="E4" s="62"/>
      <c r="F4" s="62"/>
      <c r="G4" s="62"/>
      <c r="H4" s="62"/>
      <c r="I4" s="62"/>
      <c r="J4" s="62"/>
      <c r="K4" s="65"/>
      <c r="L4" s="66"/>
      <c r="M4" s="66"/>
      <c r="N4" s="67"/>
      <c r="W4" s="7"/>
      <c r="X4" s="3"/>
      <c r="Y4" s="3"/>
      <c r="Z4" s="3"/>
    </row>
    <row r="5" spans="2:26" ht="32.25" customHeight="1">
      <c r="B5" s="53" t="s">
        <v>58</v>
      </c>
      <c r="C5" s="53" t="s">
        <v>3</v>
      </c>
      <c r="D5" s="54" t="s">
        <v>4</v>
      </c>
      <c r="E5" s="55"/>
      <c r="F5" s="55"/>
      <c r="G5" s="55"/>
      <c r="H5" s="55"/>
      <c r="I5" s="55"/>
      <c r="J5" s="55"/>
      <c r="K5" s="56" t="s">
        <v>9</v>
      </c>
      <c r="L5" s="57" t="s">
        <v>10</v>
      </c>
      <c r="M5" s="58" t="s">
        <v>56</v>
      </c>
      <c r="N5" s="58" t="s">
        <v>57</v>
      </c>
      <c r="P5" s="61" t="s">
        <v>68</v>
      </c>
      <c r="Q5" s="61"/>
      <c r="R5" s="61"/>
      <c r="S5" s="61"/>
      <c r="W5" s="7" t="s">
        <v>64</v>
      </c>
      <c r="X5" s="3" t="s">
        <v>65</v>
      </c>
      <c r="Y5" s="3" t="s">
        <v>66</v>
      </c>
      <c r="Z5" s="3" t="s">
        <v>67</v>
      </c>
    </row>
    <row r="6" spans="2:30" ht="15">
      <c r="B6" s="47"/>
      <c r="C6" s="47"/>
      <c r="D6" s="47"/>
      <c r="I6" t="s">
        <v>1</v>
      </c>
      <c r="K6" s="49"/>
      <c r="L6" s="43" t="str">
        <f>IF(COUNT(K6)=1,(K6-intercept)/slope,"")</f>
        <v/>
      </c>
      <c r="M6" s="44" t="str">
        <f>IF(COUNT(K6)=1,$L6*SQRT((Calculations!$R$7/($K6-intercept))^2+(Calculations!$S$7/slope)^2),"")</f>
        <v/>
      </c>
      <c r="N6" s="4" t="str">
        <f aca="true" t="shared" si="0" ref="N6:N25">IF(COUNT(K6)=1,M6/L6,"")</f>
        <v/>
      </c>
      <c r="O6" t="s">
        <v>1</v>
      </c>
      <c r="P6" s="59"/>
      <c r="Q6" s="59"/>
      <c r="R6" s="59"/>
      <c r="S6" s="59"/>
      <c r="W6" s="38" t="str">
        <f>IF(COUNT($C6:$D6)=2,1/C6,"")</f>
        <v/>
      </c>
      <c r="X6" s="38" t="str">
        <f>IF(COUNT($C6:$D6)=2,1/(C6*C6),"")</f>
        <v/>
      </c>
      <c r="Y6" s="38" t="str">
        <f>IF(COUNT($C6:$D6)=2,1/D6,"")</f>
        <v/>
      </c>
      <c r="Z6" s="38" t="str">
        <f>IF(COUNT($C6:$D6)=2,1/(D6*D6),"")</f>
        <v/>
      </c>
      <c r="AA6" s="37" t="str">
        <f>IF(COUNT($C6:$D6)=2,W6/W$3,"")</f>
        <v/>
      </c>
      <c r="AB6" s="37" t="str">
        <f>IF(COUNT($C6:$D6)=2,X6/X$3,"")</f>
        <v/>
      </c>
      <c r="AC6" s="37" t="str">
        <f>IF(COUNT($C6:$D6)=2,Y6/Y$3,"")</f>
        <v/>
      </c>
      <c r="AD6" s="37" t="str">
        <f>IF(COUNT($C6:$D6)=2,Z6/Z$3,"")</f>
        <v/>
      </c>
    </row>
    <row r="7" spans="2:30" ht="15">
      <c r="B7" s="47"/>
      <c r="C7" s="47"/>
      <c r="D7" s="47"/>
      <c r="K7" s="50"/>
      <c r="L7" s="45" t="str">
        <f aca="true" t="shared" si="1" ref="L7:L69">IF(COUNT(K7)=1,(K7-intercept)/slope,"")</f>
        <v/>
      </c>
      <c r="M7" s="46" t="str">
        <f>IF(COUNT(K7)=1,$L7*SQRT((Calculations!$R$7/($K7-intercept))^2+(Calculations!$S$7/slope)^2),"")</f>
        <v/>
      </c>
      <c r="N7" s="39" t="str">
        <f t="shared" si="0"/>
        <v/>
      </c>
      <c r="P7" s="60" t="s">
        <v>64</v>
      </c>
      <c r="Q7" s="60" t="s">
        <v>65</v>
      </c>
      <c r="R7" s="60" t="s">
        <v>66</v>
      </c>
      <c r="S7" s="60" t="s">
        <v>67</v>
      </c>
      <c r="W7" s="38" t="str">
        <f aca="true" t="shared" si="2" ref="W7:W70">IF(COUNT($C7:$D7)=2,1/C7,"")</f>
        <v/>
      </c>
      <c r="X7" s="38" t="str">
        <f aca="true" t="shared" si="3" ref="X7:X70">IF(COUNT($C7:$D7)=2,1/(C7*C7),"")</f>
        <v/>
      </c>
      <c r="Y7" s="38" t="str">
        <f aca="true" t="shared" si="4" ref="Y7:Y70">IF(COUNT($C7:$D7)=2,1/D7,"")</f>
        <v/>
      </c>
      <c r="Z7" s="38" t="str">
        <f aca="true" t="shared" si="5" ref="Z7:Z70">IF(COUNT($C7:$D7)=2,1/(D7*D7),"")</f>
        <v/>
      </c>
      <c r="AA7" s="37" t="str">
        <f aca="true" t="shared" si="6" ref="AA7:AA70">IF(COUNT($C7:$D7)=2,W7/W$3,"")</f>
        <v/>
      </c>
      <c r="AB7" s="37" t="str">
        <f aca="true" t="shared" si="7" ref="AB7:AB70">IF(COUNT($C7:$D7)=2,X7/X$3,"")</f>
        <v/>
      </c>
      <c r="AC7" s="37" t="str">
        <f aca="true" t="shared" si="8" ref="AC7:AC70">IF(COUNT($C7:$D7)=2,Y7/Y$3,"")</f>
        <v/>
      </c>
      <c r="AD7" s="37" t="str">
        <f aca="true" t="shared" si="9" ref="AD7:AD70">IF(COUNT($C7:$D7)=2,Z7/Z$3,"")</f>
        <v/>
      </c>
    </row>
    <row r="8" spans="2:30" ht="12.75">
      <c r="B8" s="47"/>
      <c r="C8" s="47"/>
      <c r="D8" s="47"/>
      <c r="K8" s="50"/>
      <c r="L8" s="45" t="str">
        <f t="shared" si="1"/>
        <v/>
      </c>
      <c r="M8" s="46" t="str">
        <f>IF(COUNT(K8)=1,$L8*SQRT((Calculations!$R$7/($K8-intercept))^2+(Calculations!$S$7/slope)^2),"")</f>
        <v/>
      </c>
      <c r="N8" s="39" t="str">
        <f t="shared" si="0"/>
        <v/>
      </c>
      <c r="W8" s="38" t="str">
        <f t="shared" si="2"/>
        <v/>
      </c>
      <c r="X8" s="38" t="str">
        <f t="shared" si="3"/>
        <v/>
      </c>
      <c r="Y8" s="38" t="str">
        <f t="shared" si="4"/>
        <v/>
      </c>
      <c r="Z8" s="38" t="str">
        <f t="shared" si="5"/>
        <v/>
      </c>
      <c r="AA8" s="37" t="str">
        <f t="shared" si="6"/>
        <v/>
      </c>
      <c r="AB8" s="37" t="str">
        <f t="shared" si="7"/>
        <v/>
      </c>
      <c r="AC8" s="37" t="str">
        <f t="shared" si="8"/>
        <v/>
      </c>
      <c r="AD8" s="37" t="str">
        <f t="shared" si="9"/>
        <v/>
      </c>
    </row>
    <row r="9" spans="2:30" ht="12.75">
      <c r="B9" s="47"/>
      <c r="C9" s="47"/>
      <c r="D9" s="47"/>
      <c r="K9" s="50"/>
      <c r="L9" s="45" t="str">
        <f t="shared" si="1"/>
        <v/>
      </c>
      <c r="M9" s="46" t="str">
        <f>IF(COUNT(K9)=1,$L9*SQRT((Calculations!$R$7/($K9-intercept))^2+(Calculations!$S$7/slope)^2),"")</f>
        <v/>
      </c>
      <c r="N9" s="39" t="str">
        <f t="shared" si="0"/>
        <v/>
      </c>
      <c r="W9" s="38" t="str">
        <f t="shared" si="2"/>
        <v/>
      </c>
      <c r="X9" s="38" t="str">
        <f t="shared" si="3"/>
        <v/>
      </c>
      <c r="Y9" s="38" t="str">
        <f t="shared" si="4"/>
        <v/>
      </c>
      <c r="Z9" s="38" t="str">
        <f t="shared" si="5"/>
        <v/>
      </c>
      <c r="AA9" s="37" t="str">
        <f t="shared" si="6"/>
        <v/>
      </c>
      <c r="AB9" s="37" t="str">
        <f t="shared" si="7"/>
        <v/>
      </c>
      <c r="AC9" s="37" t="str">
        <f t="shared" si="8"/>
        <v/>
      </c>
      <c r="AD9" s="37" t="str">
        <f t="shared" si="9"/>
        <v/>
      </c>
    </row>
    <row r="10" spans="2:30" ht="12.75">
      <c r="B10" s="47"/>
      <c r="C10" s="47"/>
      <c r="D10" s="47"/>
      <c r="K10" s="50"/>
      <c r="L10" s="45" t="str">
        <f t="shared" si="1"/>
        <v/>
      </c>
      <c r="M10" s="46" t="str">
        <f>IF(COUNT(K10)=1,$L10*SQRT((Calculations!$R$7/($K10-intercept))^2+(Calculations!$S$7/slope)^2),"")</f>
        <v/>
      </c>
      <c r="N10" s="39" t="str">
        <f t="shared" si="0"/>
        <v/>
      </c>
      <c r="W10" s="3" t="str">
        <f t="shared" si="2"/>
        <v/>
      </c>
      <c r="X10" s="3" t="str">
        <f t="shared" si="3"/>
        <v/>
      </c>
      <c r="Y10" s="3" t="str">
        <f t="shared" si="4"/>
        <v/>
      </c>
      <c r="Z10" s="3" t="str">
        <f t="shared" si="5"/>
        <v/>
      </c>
      <c r="AA10" s="37" t="str">
        <f t="shared" si="6"/>
        <v/>
      </c>
      <c r="AB10" s="37" t="str">
        <f t="shared" si="7"/>
        <v/>
      </c>
      <c r="AC10" s="37" t="str">
        <f t="shared" si="8"/>
        <v/>
      </c>
      <c r="AD10" s="37" t="str">
        <f t="shared" si="9"/>
        <v/>
      </c>
    </row>
    <row r="11" spans="2:30" ht="12.75">
      <c r="B11" s="47"/>
      <c r="C11" s="47"/>
      <c r="D11" s="47"/>
      <c r="K11" s="50"/>
      <c r="L11" s="45" t="str">
        <f t="shared" si="1"/>
        <v/>
      </c>
      <c r="M11" s="46" t="str">
        <f>IF(COUNT(K11)=1,$L11*SQRT((Calculations!$R$7/($K11-intercept))^2+(Calculations!$S$7/slope)^2),"")</f>
        <v/>
      </c>
      <c r="N11" s="39" t="str">
        <f t="shared" si="0"/>
        <v/>
      </c>
      <c r="W11" s="3" t="str">
        <f t="shared" si="2"/>
        <v/>
      </c>
      <c r="X11" s="3" t="str">
        <f t="shared" si="3"/>
        <v/>
      </c>
      <c r="Y11" s="3" t="str">
        <f t="shared" si="4"/>
        <v/>
      </c>
      <c r="Z11" s="3" t="str">
        <f t="shared" si="5"/>
        <v/>
      </c>
      <c r="AA11" s="37" t="str">
        <f t="shared" si="6"/>
        <v/>
      </c>
      <c r="AB11" s="37" t="str">
        <f t="shared" si="7"/>
        <v/>
      </c>
      <c r="AC11" s="37" t="str">
        <f t="shared" si="8"/>
        <v/>
      </c>
      <c r="AD11" s="37" t="str">
        <f t="shared" si="9"/>
        <v/>
      </c>
    </row>
    <row r="12" spans="2:30" ht="12.75">
      <c r="B12" s="47"/>
      <c r="C12" s="47"/>
      <c r="D12" s="47"/>
      <c r="I12" t="s">
        <v>1</v>
      </c>
      <c r="K12" s="50"/>
      <c r="L12" s="45" t="str">
        <f t="shared" si="1"/>
        <v/>
      </c>
      <c r="M12" s="46" t="str">
        <f>IF(COUNT(K12)=1,$L12*SQRT((Calculations!$R$7/($K12-intercept))^2+(Calculations!$S$7/slope)^2),"")</f>
        <v/>
      </c>
      <c r="N12" s="39" t="str">
        <f t="shared" si="0"/>
        <v/>
      </c>
      <c r="W12" s="3" t="str">
        <f t="shared" si="2"/>
        <v/>
      </c>
      <c r="X12" s="3" t="str">
        <f t="shared" si="3"/>
        <v/>
      </c>
      <c r="Y12" s="3" t="str">
        <f t="shared" si="4"/>
        <v/>
      </c>
      <c r="Z12" s="3" t="str">
        <f t="shared" si="5"/>
        <v/>
      </c>
      <c r="AA12" s="37" t="str">
        <f t="shared" si="6"/>
        <v/>
      </c>
      <c r="AB12" s="37" t="str">
        <f t="shared" si="7"/>
        <v/>
      </c>
      <c r="AC12" s="37" t="str">
        <f t="shared" si="8"/>
        <v/>
      </c>
      <c r="AD12" s="37" t="str">
        <f t="shared" si="9"/>
        <v/>
      </c>
    </row>
    <row r="13" spans="2:30" ht="12.75">
      <c r="B13" s="47"/>
      <c r="C13" s="47"/>
      <c r="D13" s="47"/>
      <c r="K13" s="50"/>
      <c r="L13" s="45" t="str">
        <f t="shared" si="1"/>
        <v/>
      </c>
      <c r="M13" s="46" t="str">
        <f>IF(COUNT(K13)=1,$L13*SQRT((Calculations!$R$7/($K13-intercept))^2+(Calculations!$S$7/slope)^2),"")</f>
        <v/>
      </c>
      <c r="N13" s="39" t="str">
        <f t="shared" si="0"/>
        <v/>
      </c>
      <c r="W13" s="3" t="str">
        <f t="shared" si="2"/>
        <v/>
      </c>
      <c r="X13" s="3" t="str">
        <f t="shared" si="3"/>
        <v/>
      </c>
      <c r="Y13" s="3" t="str">
        <f t="shared" si="4"/>
        <v/>
      </c>
      <c r="Z13" s="3" t="str">
        <f t="shared" si="5"/>
        <v/>
      </c>
      <c r="AA13" s="37" t="str">
        <f t="shared" si="6"/>
        <v/>
      </c>
      <c r="AB13" s="37" t="str">
        <f t="shared" si="7"/>
        <v/>
      </c>
      <c r="AC13" s="37" t="str">
        <f t="shared" si="8"/>
        <v/>
      </c>
      <c r="AD13" s="37" t="str">
        <f t="shared" si="9"/>
        <v/>
      </c>
    </row>
    <row r="14" spans="2:30" ht="12.75">
      <c r="B14" s="47"/>
      <c r="C14" s="47"/>
      <c r="D14" s="47"/>
      <c r="K14" s="50"/>
      <c r="L14" s="45" t="str">
        <f t="shared" si="1"/>
        <v/>
      </c>
      <c r="M14" s="46" t="str">
        <f>IF(COUNT(K14)=1,$L14*SQRT((Calculations!$R$7/($K14-intercept))^2+(Calculations!$S$7/slope)^2),"")</f>
        <v/>
      </c>
      <c r="N14" s="39" t="str">
        <f t="shared" si="0"/>
        <v/>
      </c>
      <c r="W14" s="3" t="str">
        <f t="shared" si="2"/>
        <v/>
      </c>
      <c r="X14" s="3" t="str">
        <f t="shared" si="3"/>
        <v/>
      </c>
      <c r="Y14" s="3" t="str">
        <f t="shared" si="4"/>
        <v/>
      </c>
      <c r="Z14" s="3" t="str">
        <f t="shared" si="5"/>
        <v/>
      </c>
      <c r="AA14" s="37" t="str">
        <f t="shared" si="6"/>
        <v/>
      </c>
      <c r="AB14" s="37" t="str">
        <f t="shared" si="7"/>
        <v/>
      </c>
      <c r="AC14" s="37" t="str">
        <f t="shared" si="8"/>
        <v/>
      </c>
      <c r="AD14" s="37" t="str">
        <f t="shared" si="9"/>
        <v/>
      </c>
    </row>
    <row r="15" spans="2:30" ht="12.75">
      <c r="B15" s="47"/>
      <c r="C15" s="47"/>
      <c r="D15" s="47"/>
      <c r="K15" s="50"/>
      <c r="L15" s="45" t="str">
        <f t="shared" si="1"/>
        <v/>
      </c>
      <c r="M15" s="46" t="str">
        <f>IF(COUNT(K15)=1,$L15*SQRT((Calculations!$R$7/($K15-intercept))^2+(Calculations!$S$7/slope)^2),"")</f>
        <v/>
      </c>
      <c r="N15" s="39" t="str">
        <f t="shared" si="0"/>
        <v/>
      </c>
      <c r="W15" s="3" t="str">
        <f t="shared" si="2"/>
        <v/>
      </c>
      <c r="X15" s="3" t="str">
        <f t="shared" si="3"/>
        <v/>
      </c>
      <c r="Y15" s="3" t="str">
        <f t="shared" si="4"/>
        <v/>
      </c>
      <c r="Z15" s="3" t="str">
        <f t="shared" si="5"/>
        <v/>
      </c>
      <c r="AA15" s="37" t="str">
        <f t="shared" si="6"/>
        <v/>
      </c>
      <c r="AB15" s="37" t="str">
        <f t="shared" si="7"/>
        <v/>
      </c>
      <c r="AC15" s="37" t="str">
        <f t="shared" si="8"/>
        <v/>
      </c>
      <c r="AD15" s="37" t="str">
        <f t="shared" si="9"/>
        <v/>
      </c>
    </row>
    <row r="16" spans="2:30" ht="12.75">
      <c r="B16" s="47"/>
      <c r="C16" s="47"/>
      <c r="D16" s="47"/>
      <c r="J16" t="s">
        <v>1</v>
      </c>
      <c r="K16" s="50"/>
      <c r="L16" s="45" t="str">
        <f t="shared" si="1"/>
        <v/>
      </c>
      <c r="M16" s="46" t="str">
        <f>IF(COUNT(K16)=1,$L16*SQRT((Calculations!$R$7/($K16-intercept))^2+(Calculations!$S$7/slope)^2),"")</f>
        <v/>
      </c>
      <c r="N16" s="39" t="str">
        <f t="shared" si="0"/>
        <v/>
      </c>
      <c r="W16" s="3" t="str">
        <f t="shared" si="2"/>
        <v/>
      </c>
      <c r="X16" s="3" t="str">
        <f t="shared" si="3"/>
        <v/>
      </c>
      <c r="Y16" s="3" t="str">
        <f t="shared" si="4"/>
        <v/>
      </c>
      <c r="Z16" s="3" t="str">
        <f t="shared" si="5"/>
        <v/>
      </c>
      <c r="AA16" s="37" t="str">
        <f t="shared" si="6"/>
        <v/>
      </c>
      <c r="AB16" s="37" t="str">
        <f t="shared" si="7"/>
        <v/>
      </c>
      <c r="AC16" s="37" t="str">
        <f t="shared" si="8"/>
        <v/>
      </c>
      <c r="AD16" s="37" t="str">
        <f t="shared" si="9"/>
        <v/>
      </c>
    </row>
    <row r="17" spans="2:30" ht="12.75">
      <c r="B17" s="47"/>
      <c r="C17" s="47"/>
      <c r="D17" s="47"/>
      <c r="K17" s="50"/>
      <c r="L17" s="45" t="str">
        <f t="shared" si="1"/>
        <v/>
      </c>
      <c r="M17" s="46" t="str">
        <f>IF(COUNT(K17)=1,$L17*SQRT((Calculations!$R$7/($K17-intercept))^2+(Calculations!$S$7/slope)^2),"")</f>
        <v/>
      </c>
      <c r="N17" s="39" t="str">
        <f t="shared" si="0"/>
        <v/>
      </c>
      <c r="W17" s="3" t="str">
        <f t="shared" si="2"/>
        <v/>
      </c>
      <c r="X17" s="3" t="str">
        <f t="shared" si="3"/>
        <v/>
      </c>
      <c r="Y17" s="3" t="str">
        <f t="shared" si="4"/>
        <v/>
      </c>
      <c r="Z17" s="3" t="str">
        <f t="shared" si="5"/>
        <v/>
      </c>
      <c r="AA17" s="37" t="str">
        <f t="shared" si="6"/>
        <v/>
      </c>
      <c r="AB17" s="37" t="str">
        <f t="shared" si="7"/>
        <v/>
      </c>
      <c r="AC17" s="37" t="str">
        <f t="shared" si="8"/>
        <v/>
      </c>
      <c r="AD17" s="37" t="str">
        <f t="shared" si="9"/>
        <v/>
      </c>
    </row>
    <row r="18" spans="2:30" ht="12.75">
      <c r="B18" s="47"/>
      <c r="C18" s="47"/>
      <c r="D18" s="47"/>
      <c r="K18" s="50"/>
      <c r="L18" s="45" t="str">
        <f t="shared" si="1"/>
        <v/>
      </c>
      <c r="M18" s="46" t="str">
        <f>IF(COUNT(K18)=1,$L18*SQRT((Calculations!$R$7/($K18-intercept))^2+(Calculations!$S$7/slope)^2),"")</f>
        <v/>
      </c>
      <c r="N18" s="39" t="str">
        <f t="shared" si="0"/>
        <v/>
      </c>
      <c r="W18" s="3" t="str">
        <f t="shared" si="2"/>
        <v/>
      </c>
      <c r="X18" s="3" t="str">
        <f t="shared" si="3"/>
        <v/>
      </c>
      <c r="Y18" s="3" t="str">
        <f t="shared" si="4"/>
        <v/>
      </c>
      <c r="Z18" s="3" t="str">
        <f t="shared" si="5"/>
        <v/>
      </c>
      <c r="AA18" s="37" t="str">
        <f t="shared" si="6"/>
        <v/>
      </c>
      <c r="AB18" s="37" t="str">
        <f t="shared" si="7"/>
        <v/>
      </c>
      <c r="AC18" s="37" t="str">
        <f t="shared" si="8"/>
        <v/>
      </c>
      <c r="AD18" s="37" t="str">
        <f t="shared" si="9"/>
        <v/>
      </c>
    </row>
    <row r="19" spans="2:30" ht="12.75">
      <c r="B19" s="47"/>
      <c r="C19" s="47"/>
      <c r="D19" s="47"/>
      <c r="K19" s="50"/>
      <c r="L19" s="45" t="str">
        <f t="shared" si="1"/>
        <v/>
      </c>
      <c r="M19" s="46" t="str">
        <f>IF(COUNT(K19)=1,$L19*SQRT((Calculations!$R$7/($K19-intercept))^2+(Calculations!$S$7/slope)^2),"")</f>
        <v/>
      </c>
      <c r="N19" s="39" t="str">
        <f t="shared" si="0"/>
        <v/>
      </c>
      <c r="W19" s="3" t="str">
        <f t="shared" si="2"/>
        <v/>
      </c>
      <c r="X19" s="3" t="str">
        <f t="shared" si="3"/>
        <v/>
      </c>
      <c r="Y19" s="3" t="str">
        <f t="shared" si="4"/>
        <v/>
      </c>
      <c r="Z19" s="3" t="str">
        <f t="shared" si="5"/>
        <v/>
      </c>
      <c r="AA19" s="37" t="str">
        <f t="shared" si="6"/>
        <v/>
      </c>
      <c r="AB19" s="37" t="str">
        <f t="shared" si="7"/>
        <v/>
      </c>
      <c r="AC19" s="37" t="str">
        <f t="shared" si="8"/>
        <v/>
      </c>
      <c r="AD19" s="37" t="str">
        <f t="shared" si="9"/>
        <v/>
      </c>
    </row>
    <row r="20" spans="2:30" ht="12.75">
      <c r="B20" s="47"/>
      <c r="C20" s="47"/>
      <c r="D20" s="47"/>
      <c r="K20" s="50"/>
      <c r="L20" s="45" t="str">
        <f t="shared" si="1"/>
        <v/>
      </c>
      <c r="M20" s="46" t="str">
        <f>IF(COUNT(K20)=1,$L20*SQRT((Calculations!$R$7/($K20-intercept))^2+(Calculations!$S$7/slope)^2),"")</f>
        <v/>
      </c>
      <c r="N20" s="39" t="str">
        <f t="shared" si="0"/>
        <v/>
      </c>
      <c r="W20" s="3" t="str">
        <f t="shared" si="2"/>
        <v/>
      </c>
      <c r="X20" s="3" t="str">
        <f t="shared" si="3"/>
        <v/>
      </c>
      <c r="Y20" s="3" t="str">
        <f t="shared" si="4"/>
        <v/>
      </c>
      <c r="Z20" s="3" t="str">
        <f t="shared" si="5"/>
        <v/>
      </c>
      <c r="AA20" s="37" t="str">
        <f t="shared" si="6"/>
        <v/>
      </c>
      <c r="AB20" s="37" t="str">
        <f t="shared" si="7"/>
        <v/>
      </c>
      <c r="AC20" s="37" t="str">
        <f t="shared" si="8"/>
        <v/>
      </c>
      <c r="AD20" s="37" t="str">
        <f t="shared" si="9"/>
        <v/>
      </c>
    </row>
    <row r="21" spans="2:30" ht="12.75">
      <c r="B21" s="47"/>
      <c r="C21" s="47"/>
      <c r="D21" s="47"/>
      <c r="K21" s="50"/>
      <c r="L21" s="45" t="str">
        <f t="shared" si="1"/>
        <v/>
      </c>
      <c r="M21" s="46" t="str">
        <f>IF(COUNT(K21)=1,$L21*SQRT((Calculations!$R$7/($K21-intercept))^2+(Calculations!$S$7/slope)^2),"")</f>
        <v/>
      </c>
      <c r="N21" s="39" t="str">
        <f t="shared" si="0"/>
        <v/>
      </c>
      <c r="W21" s="3" t="str">
        <f t="shared" si="2"/>
        <v/>
      </c>
      <c r="X21" s="3" t="str">
        <f t="shared" si="3"/>
        <v/>
      </c>
      <c r="Y21" s="3" t="str">
        <f t="shared" si="4"/>
        <v/>
      </c>
      <c r="Z21" s="3" t="str">
        <f t="shared" si="5"/>
        <v/>
      </c>
      <c r="AA21" s="37" t="str">
        <f t="shared" si="6"/>
        <v/>
      </c>
      <c r="AB21" s="37" t="str">
        <f t="shared" si="7"/>
        <v/>
      </c>
      <c r="AC21" s="37" t="str">
        <f t="shared" si="8"/>
        <v/>
      </c>
      <c r="AD21" s="37" t="str">
        <f t="shared" si="9"/>
        <v/>
      </c>
    </row>
    <row r="22" spans="2:30" ht="12.75">
      <c r="B22" s="47"/>
      <c r="C22" s="47"/>
      <c r="D22" s="47"/>
      <c r="K22" s="50"/>
      <c r="L22" s="45" t="str">
        <f t="shared" si="1"/>
        <v/>
      </c>
      <c r="M22" s="46" t="str">
        <f>IF(COUNT(K22)=1,$L22*SQRT((Calculations!$R$7/($K22-intercept))^2+(Calculations!$S$7/slope)^2),"")</f>
        <v/>
      </c>
      <c r="N22" s="39" t="str">
        <f t="shared" si="0"/>
        <v/>
      </c>
      <c r="W22" s="3" t="str">
        <f t="shared" si="2"/>
        <v/>
      </c>
      <c r="X22" s="3" t="str">
        <f t="shared" si="3"/>
        <v/>
      </c>
      <c r="Y22" s="3" t="str">
        <f t="shared" si="4"/>
        <v/>
      </c>
      <c r="Z22" s="3" t="str">
        <f t="shared" si="5"/>
        <v/>
      </c>
      <c r="AA22" s="37" t="str">
        <f t="shared" si="6"/>
        <v/>
      </c>
      <c r="AB22" s="37" t="str">
        <f t="shared" si="7"/>
        <v/>
      </c>
      <c r="AC22" s="37" t="str">
        <f t="shared" si="8"/>
        <v/>
      </c>
      <c r="AD22" s="37" t="str">
        <f t="shared" si="9"/>
        <v/>
      </c>
    </row>
    <row r="23" spans="2:30" ht="12.75">
      <c r="B23" s="47"/>
      <c r="C23" s="47"/>
      <c r="D23" s="47"/>
      <c r="K23" s="50"/>
      <c r="L23" s="45" t="str">
        <f t="shared" si="1"/>
        <v/>
      </c>
      <c r="M23" s="46" t="str">
        <f>IF(COUNT(K23)=1,$L23*SQRT((Calculations!$R$7/($K23-intercept))^2+(Calculations!$S$7/slope)^2),"")</f>
        <v/>
      </c>
      <c r="N23" s="39" t="str">
        <f t="shared" si="0"/>
        <v/>
      </c>
      <c r="W23" s="3" t="str">
        <f t="shared" si="2"/>
        <v/>
      </c>
      <c r="X23" s="3" t="str">
        <f t="shared" si="3"/>
        <v/>
      </c>
      <c r="Y23" s="3" t="str">
        <f t="shared" si="4"/>
        <v/>
      </c>
      <c r="Z23" s="3" t="str">
        <f t="shared" si="5"/>
        <v/>
      </c>
      <c r="AA23" s="37" t="str">
        <f t="shared" si="6"/>
        <v/>
      </c>
      <c r="AB23" s="37" t="str">
        <f t="shared" si="7"/>
        <v/>
      </c>
      <c r="AC23" s="37" t="str">
        <f t="shared" si="8"/>
        <v/>
      </c>
      <c r="AD23" s="37" t="str">
        <f t="shared" si="9"/>
        <v/>
      </c>
    </row>
    <row r="24" spans="2:30" ht="12.75">
      <c r="B24" s="47"/>
      <c r="C24" s="47"/>
      <c r="D24" s="47"/>
      <c r="K24" s="50"/>
      <c r="L24" s="45" t="str">
        <f t="shared" si="1"/>
        <v/>
      </c>
      <c r="M24" s="46" t="str">
        <f>IF(COUNT(K24)=1,$L24*SQRT((Calculations!$R$7/($K24-intercept))^2+(Calculations!$S$7/slope)^2),"")</f>
        <v/>
      </c>
      <c r="N24" s="39" t="str">
        <f t="shared" si="0"/>
        <v/>
      </c>
      <c r="W24" s="3" t="str">
        <f t="shared" si="2"/>
        <v/>
      </c>
      <c r="X24" s="3" t="str">
        <f t="shared" si="3"/>
        <v/>
      </c>
      <c r="Y24" s="3" t="str">
        <f t="shared" si="4"/>
        <v/>
      </c>
      <c r="Z24" s="3" t="str">
        <f t="shared" si="5"/>
        <v/>
      </c>
      <c r="AA24" s="37" t="str">
        <f t="shared" si="6"/>
        <v/>
      </c>
      <c r="AB24" s="37" t="str">
        <f t="shared" si="7"/>
        <v/>
      </c>
      <c r="AC24" s="37" t="str">
        <f t="shared" si="8"/>
        <v/>
      </c>
      <c r="AD24" s="37" t="str">
        <f t="shared" si="9"/>
        <v/>
      </c>
    </row>
    <row r="25" spans="2:30" ht="12.75">
      <c r="B25" s="48"/>
      <c r="C25" s="48"/>
      <c r="D25" s="47"/>
      <c r="K25" s="51"/>
      <c r="L25" s="45" t="str">
        <f t="shared" si="1"/>
        <v/>
      </c>
      <c r="M25" s="46" t="str">
        <f>IF(COUNT(K25)=1,$L25*SQRT((Calculations!$R$7/($K25-intercept))^2+(Calculations!$S$7/slope)^2),"")</f>
        <v/>
      </c>
      <c r="N25" s="39" t="str">
        <f t="shared" si="0"/>
        <v/>
      </c>
      <c r="W25" s="3" t="str">
        <f t="shared" si="2"/>
        <v/>
      </c>
      <c r="X25" s="3" t="str">
        <f t="shared" si="3"/>
        <v/>
      </c>
      <c r="Y25" s="3" t="str">
        <f t="shared" si="4"/>
        <v/>
      </c>
      <c r="Z25" s="3" t="str">
        <f t="shared" si="5"/>
        <v/>
      </c>
      <c r="AA25" s="37" t="str">
        <f t="shared" si="6"/>
        <v/>
      </c>
      <c r="AB25" s="37" t="str">
        <f t="shared" si="7"/>
        <v/>
      </c>
      <c r="AC25" s="37" t="str">
        <f t="shared" si="8"/>
        <v/>
      </c>
      <c r="AD25" s="37" t="str">
        <f t="shared" si="9"/>
        <v/>
      </c>
    </row>
    <row r="26" spans="2:30" ht="12.75">
      <c r="B26" s="48"/>
      <c r="C26" s="48"/>
      <c r="D26" s="47"/>
      <c r="K26" s="51"/>
      <c r="L26" s="40" t="str">
        <f t="shared" si="1"/>
        <v/>
      </c>
      <c r="M26" s="41" t="str">
        <f>IF(COUNT(K26)=1,$L26*SQRT((Calculations!$R$7/($K26-intercept))^2+(Calculations!$S$7/slope)^2),"")</f>
        <v/>
      </c>
      <c r="N26" s="42" t="str">
        <f aca="true" t="shared" si="10" ref="N26:N89">IF(COUNT(K26)=1,M26/L26,"")</f>
        <v/>
      </c>
      <c r="W26" s="3" t="str">
        <f t="shared" si="2"/>
        <v/>
      </c>
      <c r="X26" s="3" t="str">
        <f t="shared" si="3"/>
        <v/>
      </c>
      <c r="Y26" s="3" t="str">
        <f t="shared" si="4"/>
        <v/>
      </c>
      <c r="Z26" s="3" t="str">
        <f t="shared" si="5"/>
        <v/>
      </c>
      <c r="AA26" s="37" t="str">
        <f t="shared" si="6"/>
        <v/>
      </c>
      <c r="AB26" s="37" t="str">
        <f t="shared" si="7"/>
        <v/>
      </c>
      <c r="AC26" s="37" t="str">
        <f t="shared" si="8"/>
        <v/>
      </c>
      <c r="AD26" s="37" t="str">
        <f t="shared" si="9"/>
        <v/>
      </c>
    </row>
    <row r="27" spans="2:30" ht="12.75">
      <c r="B27" s="48"/>
      <c r="C27" s="48"/>
      <c r="D27" s="47"/>
      <c r="K27" s="51"/>
      <c r="L27" s="23" t="str">
        <f t="shared" si="1"/>
        <v/>
      </c>
      <c r="M27" s="5" t="str">
        <f>IF(COUNT(K27)=1,$L27*SQRT((Calculations!$R$7/($K27-intercept))^2+(Calculations!$S$7/slope)^2),"")</f>
        <v/>
      </c>
      <c r="N27" s="6" t="str">
        <f t="shared" si="10"/>
        <v/>
      </c>
      <c r="W27" s="3" t="str">
        <f t="shared" si="2"/>
        <v/>
      </c>
      <c r="X27" s="3" t="str">
        <f t="shared" si="3"/>
        <v/>
      </c>
      <c r="Y27" s="3" t="str">
        <f t="shared" si="4"/>
        <v/>
      </c>
      <c r="Z27" s="3" t="str">
        <f t="shared" si="5"/>
        <v/>
      </c>
      <c r="AA27" s="37" t="str">
        <f t="shared" si="6"/>
        <v/>
      </c>
      <c r="AB27" s="37" t="str">
        <f t="shared" si="7"/>
        <v/>
      </c>
      <c r="AC27" s="37" t="str">
        <f t="shared" si="8"/>
        <v/>
      </c>
      <c r="AD27" s="37" t="str">
        <f t="shared" si="9"/>
        <v/>
      </c>
    </row>
    <row r="28" spans="2:30" ht="12.75">
      <c r="B28" s="48"/>
      <c r="C28" s="48"/>
      <c r="D28" s="47"/>
      <c r="K28" s="51"/>
      <c r="L28" s="23" t="str">
        <f t="shared" si="1"/>
        <v/>
      </c>
      <c r="M28" s="5" t="str">
        <f>IF(COUNT(K28)=1,$L28*SQRT((Calculations!$R$7/($K28-intercept))^2+(Calculations!$S$7/slope)^2),"")</f>
        <v/>
      </c>
      <c r="N28" s="6" t="str">
        <f t="shared" si="10"/>
        <v/>
      </c>
      <c r="W28" s="3" t="str">
        <f t="shared" si="2"/>
        <v/>
      </c>
      <c r="X28" s="3" t="str">
        <f t="shared" si="3"/>
        <v/>
      </c>
      <c r="Y28" s="3" t="str">
        <f t="shared" si="4"/>
        <v/>
      </c>
      <c r="Z28" s="3" t="str">
        <f t="shared" si="5"/>
        <v/>
      </c>
      <c r="AA28" s="37" t="str">
        <f t="shared" si="6"/>
        <v/>
      </c>
      <c r="AB28" s="37" t="str">
        <f t="shared" si="7"/>
        <v/>
      </c>
      <c r="AC28" s="37" t="str">
        <f t="shared" si="8"/>
        <v/>
      </c>
      <c r="AD28" s="37" t="str">
        <f t="shared" si="9"/>
        <v/>
      </c>
    </row>
    <row r="29" spans="2:30" ht="12.75">
      <c r="B29" s="48"/>
      <c r="C29" s="48"/>
      <c r="D29" s="47"/>
      <c r="K29" s="51"/>
      <c r="L29" s="23" t="str">
        <f t="shared" si="1"/>
        <v/>
      </c>
      <c r="M29" s="5" t="str">
        <f>IF(COUNT(K29)=1,$L29*SQRT((Calculations!$R$7/($K29-intercept))^2+(Calculations!$S$7/slope)^2),"")</f>
        <v/>
      </c>
      <c r="N29" s="6" t="str">
        <f t="shared" si="10"/>
        <v/>
      </c>
      <c r="W29" s="3" t="str">
        <f t="shared" si="2"/>
        <v/>
      </c>
      <c r="X29" s="3" t="str">
        <f t="shared" si="3"/>
        <v/>
      </c>
      <c r="Y29" s="3" t="str">
        <f t="shared" si="4"/>
        <v/>
      </c>
      <c r="Z29" s="3" t="str">
        <f t="shared" si="5"/>
        <v/>
      </c>
      <c r="AA29" s="37" t="str">
        <f t="shared" si="6"/>
        <v/>
      </c>
      <c r="AB29" s="37" t="str">
        <f t="shared" si="7"/>
        <v/>
      </c>
      <c r="AC29" s="37" t="str">
        <f t="shared" si="8"/>
        <v/>
      </c>
      <c r="AD29" s="37" t="str">
        <f t="shared" si="9"/>
        <v/>
      </c>
    </row>
    <row r="30" spans="2:30" ht="13.5" customHeight="1">
      <c r="B30" s="48"/>
      <c r="C30" s="48"/>
      <c r="D30" s="47"/>
      <c r="K30" s="51"/>
      <c r="L30" s="23" t="str">
        <f t="shared" si="1"/>
        <v/>
      </c>
      <c r="M30" s="5" t="str">
        <f>IF(COUNT(K30)=1,$L30*SQRT((Calculations!$R$7/($K30-intercept))^2+(Calculations!$S$7/slope)^2),"")</f>
        <v/>
      </c>
      <c r="N30" s="6" t="str">
        <f t="shared" si="10"/>
        <v/>
      </c>
      <c r="W30" s="3" t="str">
        <f t="shared" si="2"/>
        <v/>
      </c>
      <c r="X30" s="3" t="str">
        <f t="shared" si="3"/>
        <v/>
      </c>
      <c r="Y30" s="3" t="str">
        <f t="shared" si="4"/>
        <v/>
      </c>
      <c r="Z30" s="3" t="str">
        <f t="shared" si="5"/>
        <v/>
      </c>
      <c r="AA30" s="37" t="str">
        <f t="shared" si="6"/>
        <v/>
      </c>
      <c r="AB30" s="37" t="str">
        <f t="shared" si="7"/>
        <v/>
      </c>
      <c r="AC30" s="37" t="str">
        <f t="shared" si="8"/>
        <v/>
      </c>
      <c r="AD30" s="37" t="str">
        <f t="shared" si="9"/>
        <v/>
      </c>
    </row>
    <row r="31" spans="2:30" ht="12.75">
      <c r="B31" s="48"/>
      <c r="C31" s="48"/>
      <c r="D31" s="47"/>
      <c r="K31" s="51"/>
      <c r="L31" s="23" t="str">
        <f t="shared" si="1"/>
        <v/>
      </c>
      <c r="M31" s="5" t="str">
        <f>IF(COUNT(K31)=1,$L31*SQRT((Calculations!$R$7/($K31-intercept))^2+(Calculations!$S$7/slope)^2),"")</f>
        <v/>
      </c>
      <c r="N31" s="6" t="str">
        <f t="shared" si="10"/>
        <v/>
      </c>
      <c r="W31" s="3" t="str">
        <f t="shared" si="2"/>
        <v/>
      </c>
      <c r="X31" s="3" t="str">
        <f t="shared" si="3"/>
        <v/>
      </c>
      <c r="Y31" s="3" t="str">
        <f t="shared" si="4"/>
        <v/>
      </c>
      <c r="Z31" s="3" t="str">
        <f t="shared" si="5"/>
        <v/>
      </c>
      <c r="AA31" s="37" t="str">
        <f t="shared" si="6"/>
        <v/>
      </c>
      <c r="AB31" s="37" t="str">
        <f t="shared" si="7"/>
        <v/>
      </c>
      <c r="AC31" s="37" t="str">
        <f t="shared" si="8"/>
        <v/>
      </c>
      <c r="AD31" s="37" t="str">
        <f t="shared" si="9"/>
        <v/>
      </c>
    </row>
    <row r="32" spans="2:30" ht="12.75">
      <c r="B32" s="48"/>
      <c r="C32" s="48"/>
      <c r="D32" s="47"/>
      <c r="J32" s="12" t="s">
        <v>1</v>
      </c>
      <c r="K32" s="51"/>
      <c r="L32" s="23" t="str">
        <f t="shared" si="1"/>
        <v/>
      </c>
      <c r="M32" s="5" t="str">
        <f>IF(COUNT(K32)=1,$L32*SQRT((Calculations!$R$7/($K32-intercept))^2+(Calculations!$S$7/slope)^2),"")</f>
        <v/>
      </c>
      <c r="N32" s="6" t="str">
        <f t="shared" si="10"/>
        <v/>
      </c>
      <c r="W32" s="3" t="str">
        <f t="shared" si="2"/>
        <v/>
      </c>
      <c r="X32" s="3" t="str">
        <f t="shared" si="3"/>
        <v/>
      </c>
      <c r="Y32" s="3" t="str">
        <f t="shared" si="4"/>
        <v/>
      </c>
      <c r="Z32" s="3" t="str">
        <f t="shared" si="5"/>
        <v/>
      </c>
      <c r="AA32" s="37" t="str">
        <f t="shared" si="6"/>
        <v/>
      </c>
      <c r="AB32" s="37" t="str">
        <f t="shared" si="7"/>
        <v/>
      </c>
      <c r="AC32" s="37" t="str">
        <f t="shared" si="8"/>
        <v/>
      </c>
      <c r="AD32" s="37" t="str">
        <f t="shared" si="9"/>
        <v/>
      </c>
    </row>
    <row r="33" spans="2:30" ht="16.5" customHeight="1">
      <c r="B33" s="48"/>
      <c r="C33" s="48"/>
      <c r="D33" s="47"/>
      <c r="F33" s="33" t="s">
        <v>24</v>
      </c>
      <c r="J33" s="34" t="e">
        <f>STDEV(Calculations!K4:K23)</f>
        <v>#DIV/0!</v>
      </c>
      <c r="K33" s="51"/>
      <c r="L33" s="23" t="str">
        <f t="shared" si="1"/>
        <v/>
      </c>
      <c r="M33" s="5" t="str">
        <f>IF(COUNT(K33)=1,$L33*SQRT((Calculations!$R$7/($K33-intercept))^2+(Calculations!$S$7/slope)^2),"")</f>
        <v/>
      </c>
      <c r="N33" s="6" t="str">
        <f t="shared" si="10"/>
        <v/>
      </c>
      <c r="W33" s="3" t="str">
        <f t="shared" si="2"/>
        <v/>
      </c>
      <c r="X33" s="3" t="str">
        <f t="shared" si="3"/>
        <v/>
      </c>
      <c r="Y33" s="3" t="str">
        <f t="shared" si="4"/>
        <v/>
      </c>
      <c r="Z33" s="3" t="str">
        <f t="shared" si="5"/>
        <v/>
      </c>
      <c r="AA33" s="37" t="str">
        <f t="shared" si="6"/>
        <v/>
      </c>
      <c r="AB33" s="37" t="str">
        <f t="shared" si="7"/>
        <v/>
      </c>
      <c r="AC33" s="37" t="str">
        <f t="shared" si="8"/>
        <v/>
      </c>
      <c r="AD33" s="37" t="str">
        <f t="shared" si="9"/>
        <v/>
      </c>
    </row>
    <row r="34" spans="2:30" ht="15.75" customHeight="1">
      <c r="B34" s="48"/>
      <c r="C34" s="48"/>
      <c r="D34" s="47"/>
      <c r="I34" s="35" t="s">
        <v>62</v>
      </c>
      <c r="J34" s="36" t="e">
        <f>cd</f>
        <v>#DIV/0!</v>
      </c>
      <c r="K34" s="51"/>
      <c r="L34" s="23" t="str">
        <f t="shared" si="1"/>
        <v/>
      </c>
      <c r="M34" s="5" t="str">
        <f>IF(COUNT(K34)=1,$L34*SQRT((Calculations!$R$7/($K34-intercept))^2+(Calculations!$S$7/slope)^2),"")</f>
        <v/>
      </c>
      <c r="N34" s="6" t="str">
        <f t="shared" si="10"/>
        <v/>
      </c>
      <c r="W34" s="3" t="str">
        <f t="shared" si="2"/>
        <v/>
      </c>
      <c r="X34" s="3" t="str">
        <f t="shared" si="3"/>
        <v/>
      </c>
      <c r="Y34" s="3" t="str">
        <f t="shared" si="4"/>
        <v/>
      </c>
      <c r="Z34" s="3" t="str">
        <f t="shared" si="5"/>
        <v/>
      </c>
      <c r="AA34" s="37" t="str">
        <f t="shared" si="6"/>
        <v/>
      </c>
      <c r="AB34" s="37" t="str">
        <f t="shared" si="7"/>
        <v/>
      </c>
      <c r="AC34" s="37" t="str">
        <f t="shared" si="8"/>
        <v/>
      </c>
      <c r="AD34" s="37" t="str">
        <f t="shared" si="9"/>
        <v/>
      </c>
    </row>
    <row r="35" spans="2:30" ht="11.85" customHeight="1">
      <c r="B35" s="48"/>
      <c r="C35" s="48"/>
      <c r="D35" s="47"/>
      <c r="F35" s="25"/>
      <c r="G35" s="26" t="s">
        <v>25</v>
      </c>
      <c r="H35" s="26" t="s">
        <v>26</v>
      </c>
      <c r="I35" s="27" t="s">
        <v>55</v>
      </c>
      <c r="K35" s="51"/>
      <c r="L35" s="23" t="str">
        <f t="shared" si="1"/>
        <v/>
      </c>
      <c r="M35" s="5" t="str">
        <f>IF(COUNT(K35)=1,$L35*SQRT((Calculations!$R$7/($K35-intercept))^2+(Calculations!$S$7/slope)^2),"")</f>
        <v/>
      </c>
      <c r="N35" s="6" t="str">
        <f t="shared" si="10"/>
        <v/>
      </c>
      <c r="W35" s="3" t="str">
        <f t="shared" si="2"/>
        <v/>
      </c>
      <c r="X35" s="3" t="str">
        <f t="shared" si="3"/>
        <v/>
      </c>
      <c r="Y35" s="3" t="str">
        <f t="shared" si="4"/>
        <v/>
      </c>
      <c r="Z35" s="3" t="str">
        <f t="shared" si="5"/>
        <v/>
      </c>
      <c r="AA35" s="37" t="str">
        <f t="shared" si="6"/>
        <v/>
      </c>
      <c r="AB35" s="37" t="str">
        <f t="shared" si="7"/>
        <v/>
      </c>
      <c r="AC35" s="37" t="str">
        <f t="shared" si="8"/>
        <v/>
      </c>
      <c r="AD35" s="37" t="str">
        <f t="shared" si="9"/>
        <v/>
      </c>
    </row>
    <row r="36" spans="2:30" ht="12.6" customHeight="1">
      <c r="B36" s="48"/>
      <c r="C36" s="48"/>
      <c r="D36" s="47"/>
      <c r="F36" s="28" t="s">
        <v>27</v>
      </c>
      <c r="G36" s="13" t="e">
        <f>Calculations!N9</f>
        <v>#DIV/0!</v>
      </c>
      <c r="H36" s="13" t="e">
        <f>Calculations!S7</f>
        <v>#DIV/0!</v>
      </c>
      <c r="I36" s="29" t="e">
        <f>H36/G36</f>
        <v>#DIV/0!</v>
      </c>
      <c r="K36" s="51"/>
      <c r="L36" s="23" t="str">
        <f t="shared" si="1"/>
        <v/>
      </c>
      <c r="M36" s="5" t="str">
        <f>IF(COUNT(K36)=1,$L36*SQRT((Calculations!$R$7/($K36-intercept))^2+(Calculations!$S$7/slope)^2),"")</f>
        <v/>
      </c>
      <c r="N36" s="6" t="str">
        <f t="shared" si="10"/>
        <v/>
      </c>
      <c r="W36" s="3" t="str">
        <f t="shared" si="2"/>
        <v/>
      </c>
      <c r="X36" s="3" t="str">
        <f t="shared" si="3"/>
        <v/>
      </c>
      <c r="Y36" s="3" t="str">
        <f t="shared" si="4"/>
        <v/>
      </c>
      <c r="Z36" s="3" t="str">
        <f t="shared" si="5"/>
        <v/>
      </c>
      <c r="AA36" s="37" t="str">
        <f t="shared" si="6"/>
        <v/>
      </c>
      <c r="AB36" s="37" t="str">
        <f t="shared" si="7"/>
        <v/>
      </c>
      <c r="AC36" s="37" t="str">
        <f t="shared" si="8"/>
        <v/>
      </c>
      <c r="AD36" s="37" t="str">
        <f t="shared" si="9"/>
        <v/>
      </c>
    </row>
    <row r="37" spans="2:30" ht="12.75">
      <c r="B37" s="48"/>
      <c r="C37" s="48"/>
      <c r="D37" s="47"/>
      <c r="F37" s="30" t="s">
        <v>28</v>
      </c>
      <c r="G37" s="31" t="e">
        <f>Calculations!N10</f>
        <v>#DIV/0!</v>
      </c>
      <c r="H37" s="31" t="e">
        <f>Calculations!R7</f>
        <v>#DIV/0!</v>
      </c>
      <c r="I37" s="32" t="e">
        <f>H37/G37</f>
        <v>#DIV/0!</v>
      </c>
      <c r="K37" s="51"/>
      <c r="L37" s="23" t="str">
        <f t="shared" si="1"/>
        <v/>
      </c>
      <c r="M37" s="5" t="str">
        <f>IF(COUNT(K37)=1,$L37*SQRT((Calculations!$R$7/($K37-intercept))^2+(Calculations!$S$7/slope)^2),"")</f>
        <v/>
      </c>
      <c r="N37" s="6" t="str">
        <f t="shared" si="10"/>
        <v/>
      </c>
      <c r="W37" s="3" t="str">
        <f t="shared" si="2"/>
        <v/>
      </c>
      <c r="X37" s="3" t="str">
        <f t="shared" si="3"/>
        <v/>
      </c>
      <c r="Y37" s="3" t="str">
        <f t="shared" si="4"/>
        <v/>
      </c>
      <c r="Z37" s="3" t="str">
        <f t="shared" si="5"/>
        <v/>
      </c>
      <c r="AA37" s="37" t="str">
        <f t="shared" si="6"/>
        <v/>
      </c>
      <c r="AB37" s="37" t="str">
        <f t="shared" si="7"/>
        <v/>
      </c>
      <c r="AC37" s="37" t="str">
        <f t="shared" si="8"/>
        <v/>
      </c>
      <c r="AD37" s="37" t="str">
        <f t="shared" si="9"/>
        <v/>
      </c>
    </row>
    <row r="38" spans="2:30" ht="12.75">
      <c r="B38" s="48"/>
      <c r="C38" s="48"/>
      <c r="D38" s="47"/>
      <c r="K38" s="51"/>
      <c r="L38" s="23" t="str">
        <f t="shared" si="1"/>
        <v/>
      </c>
      <c r="M38" s="5" t="str">
        <f>IF(COUNT(K38)=1,$L38*SQRT((Calculations!$R$7/($K38-intercept))^2+(Calculations!$S$7/slope)^2),"")</f>
        <v/>
      </c>
      <c r="N38" s="6" t="str">
        <f t="shared" si="10"/>
        <v/>
      </c>
      <c r="W38" s="3" t="str">
        <f t="shared" si="2"/>
        <v/>
      </c>
      <c r="X38" s="3" t="str">
        <f t="shared" si="3"/>
        <v/>
      </c>
      <c r="Y38" s="3" t="str">
        <f t="shared" si="4"/>
        <v/>
      </c>
      <c r="Z38" s="3" t="str">
        <f t="shared" si="5"/>
        <v/>
      </c>
      <c r="AA38" s="37" t="str">
        <f t="shared" si="6"/>
        <v/>
      </c>
      <c r="AB38" s="37" t="str">
        <f t="shared" si="7"/>
        <v/>
      </c>
      <c r="AC38" s="37" t="str">
        <f t="shared" si="8"/>
        <v/>
      </c>
      <c r="AD38" s="37" t="str">
        <f t="shared" si="9"/>
        <v/>
      </c>
    </row>
    <row r="39" spans="2:30" ht="12.75">
      <c r="B39" s="48"/>
      <c r="C39" s="48"/>
      <c r="D39" s="47"/>
      <c r="K39" s="51"/>
      <c r="L39" s="23" t="str">
        <f t="shared" si="1"/>
        <v/>
      </c>
      <c r="M39" s="5" t="str">
        <f>IF(COUNT(K39)=1,$L39*SQRT((Calculations!$R$7/($K39-intercept))^2+(Calculations!$S$7/slope)^2),"")</f>
        <v/>
      </c>
      <c r="N39" s="6" t="str">
        <f t="shared" si="10"/>
        <v/>
      </c>
      <c r="W39" s="3" t="str">
        <f t="shared" si="2"/>
        <v/>
      </c>
      <c r="X39" s="3" t="str">
        <f t="shared" si="3"/>
        <v/>
      </c>
      <c r="Y39" s="3" t="str">
        <f t="shared" si="4"/>
        <v/>
      </c>
      <c r="Z39" s="3" t="str">
        <f t="shared" si="5"/>
        <v/>
      </c>
      <c r="AA39" s="37" t="str">
        <f t="shared" si="6"/>
        <v/>
      </c>
      <c r="AB39" s="37" t="str">
        <f t="shared" si="7"/>
        <v/>
      </c>
      <c r="AC39" s="37" t="str">
        <f t="shared" si="8"/>
        <v/>
      </c>
      <c r="AD39" s="37" t="str">
        <f t="shared" si="9"/>
        <v/>
      </c>
    </row>
    <row r="40" spans="2:30" ht="12.75">
      <c r="B40" s="48"/>
      <c r="C40" s="48"/>
      <c r="D40" s="47"/>
      <c r="K40" s="51"/>
      <c r="L40" s="23" t="str">
        <f t="shared" si="1"/>
        <v/>
      </c>
      <c r="M40" s="5" t="str">
        <f>IF(COUNT(K40)=1,$L40*SQRT((Calculations!$R$7/($K40-intercept))^2+(Calculations!$S$7/slope)^2),"")</f>
        <v/>
      </c>
      <c r="N40" s="6" t="str">
        <f t="shared" si="10"/>
        <v/>
      </c>
      <c r="W40" s="3" t="str">
        <f t="shared" si="2"/>
        <v/>
      </c>
      <c r="X40" s="3" t="str">
        <f t="shared" si="3"/>
        <v/>
      </c>
      <c r="Y40" s="3" t="str">
        <f t="shared" si="4"/>
        <v/>
      </c>
      <c r="Z40" s="3" t="str">
        <f t="shared" si="5"/>
        <v/>
      </c>
      <c r="AA40" s="37" t="str">
        <f t="shared" si="6"/>
        <v/>
      </c>
      <c r="AB40" s="37" t="str">
        <f t="shared" si="7"/>
        <v/>
      </c>
      <c r="AC40" s="37" t="str">
        <f t="shared" si="8"/>
        <v/>
      </c>
      <c r="AD40" s="37" t="str">
        <f t="shared" si="9"/>
        <v/>
      </c>
    </row>
    <row r="41" spans="2:30" ht="12.75">
      <c r="B41" s="48"/>
      <c r="C41" s="48"/>
      <c r="D41" s="47"/>
      <c r="K41" s="51"/>
      <c r="L41" s="23" t="str">
        <f t="shared" si="1"/>
        <v/>
      </c>
      <c r="M41" s="5" t="str">
        <f>IF(COUNT(K41)=1,$L41*SQRT((Calculations!$R$7/($K41-intercept))^2+(Calculations!$S$7/slope)^2),"")</f>
        <v/>
      </c>
      <c r="N41" s="6" t="str">
        <f t="shared" si="10"/>
        <v/>
      </c>
      <c r="W41" s="3" t="str">
        <f t="shared" si="2"/>
        <v/>
      </c>
      <c r="X41" s="3" t="str">
        <f t="shared" si="3"/>
        <v/>
      </c>
      <c r="Y41" s="3" t="str">
        <f t="shared" si="4"/>
        <v/>
      </c>
      <c r="Z41" s="3" t="str">
        <f t="shared" si="5"/>
        <v/>
      </c>
      <c r="AA41" s="37" t="str">
        <f t="shared" si="6"/>
        <v/>
      </c>
      <c r="AB41" s="37" t="str">
        <f t="shared" si="7"/>
        <v/>
      </c>
      <c r="AC41" s="37" t="str">
        <f t="shared" si="8"/>
        <v/>
      </c>
      <c r="AD41" s="37" t="str">
        <f t="shared" si="9"/>
        <v/>
      </c>
    </row>
    <row r="42" spans="2:30" ht="12.75">
      <c r="B42" s="48"/>
      <c r="C42" s="48"/>
      <c r="D42" s="47"/>
      <c r="K42" s="51"/>
      <c r="L42" s="23" t="str">
        <f t="shared" si="1"/>
        <v/>
      </c>
      <c r="M42" s="5" t="str">
        <f>IF(COUNT(K42)=1,$L42*SQRT((Calculations!$R$7/($K42-intercept))^2+(Calculations!$S$7/slope)^2),"")</f>
        <v/>
      </c>
      <c r="N42" s="6" t="str">
        <f t="shared" si="10"/>
        <v/>
      </c>
      <c r="W42" s="3" t="str">
        <f t="shared" si="2"/>
        <v/>
      </c>
      <c r="X42" s="3" t="str">
        <f t="shared" si="3"/>
        <v/>
      </c>
      <c r="Y42" s="3" t="str">
        <f t="shared" si="4"/>
        <v/>
      </c>
      <c r="Z42" s="3" t="str">
        <f t="shared" si="5"/>
        <v/>
      </c>
      <c r="AA42" s="37" t="str">
        <f t="shared" si="6"/>
        <v/>
      </c>
      <c r="AB42" s="37" t="str">
        <f t="shared" si="7"/>
        <v/>
      </c>
      <c r="AC42" s="37" t="str">
        <f t="shared" si="8"/>
        <v/>
      </c>
      <c r="AD42" s="37" t="str">
        <f t="shared" si="9"/>
        <v/>
      </c>
    </row>
    <row r="43" spans="2:30" ht="12.75">
      <c r="B43" s="48"/>
      <c r="C43" s="48"/>
      <c r="D43" s="47"/>
      <c r="K43" s="51"/>
      <c r="L43" s="23" t="str">
        <f t="shared" si="1"/>
        <v/>
      </c>
      <c r="M43" s="5" t="str">
        <f>IF(COUNT(K43)=1,$L43*SQRT((Calculations!$R$7/($K43-intercept))^2+(Calculations!$S$7/slope)^2),"")</f>
        <v/>
      </c>
      <c r="N43" s="6" t="str">
        <f t="shared" si="10"/>
        <v/>
      </c>
      <c r="W43" s="3" t="str">
        <f t="shared" si="2"/>
        <v/>
      </c>
      <c r="X43" s="3" t="str">
        <f t="shared" si="3"/>
        <v/>
      </c>
      <c r="Y43" s="3" t="str">
        <f t="shared" si="4"/>
        <v/>
      </c>
      <c r="Z43" s="3" t="str">
        <f t="shared" si="5"/>
        <v/>
      </c>
      <c r="AA43" s="37" t="str">
        <f t="shared" si="6"/>
        <v/>
      </c>
      <c r="AB43" s="37" t="str">
        <f t="shared" si="7"/>
        <v/>
      </c>
      <c r="AC43" s="37" t="str">
        <f t="shared" si="8"/>
        <v/>
      </c>
      <c r="AD43" s="37" t="str">
        <f t="shared" si="9"/>
        <v/>
      </c>
    </row>
    <row r="44" spans="2:30" ht="12.75">
      <c r="B44" s="48"/>
      <c r="C44" s="48"/>
      <c r="D44" s="47"/>
      <c r="K44" s="51"/>
      <c r="L44" s="23" t="str">
        <f t="shared" si="1"/>
        <v/>
      </c>
      <c r="M44" s="5" t="str">
        <f>IF(COUNT(K44)=1,$L44*SQRT((Calculations!$R$7/($K44-intercept))^2+(Calculations!$S$7/slope)^2),"")</f>
        <v/>
      </c>
      <c r="N44" s="6" t="str">
        <f t="shared" si="10"/>
        <v/>
      </c>
      <c r="W44" s="3" t="str">
        <f t="shared" si="2"/>
        <v/>
      </c>
      <c r="X44" s="3" t="str">
        <f t="shared" si="3"/>
        <v/>
      </c>
      <c r="Y44" s="3" t="str">
        <f t="shared" si="4"/>
        <v/>
      </c>
      <c r="Z44" s="3" t="str">
        <f t="shared" si="5"/>
        <v/>
      </c>
      <c r="AA44" s="37" t="str">
        <f t="shared" si="6"/>
        <v/>
      </c>
      <c r="AB44" s="37" t="str">
        <f t="shared" si="7"/>
        <v/>
      </c>
      <c r="AC44" s="37" t="str">
        <f t="shared" si="8"/>
        <v/>
      </c>
      <c r="AD44" s="37" t="str">
        <f t="shared" si="9"/>
        <v/>
      </c>
    </row>
    <row r="45" spans="2:30" ht="12.75">
      <c r="B45" s="48"/>
      <c r="C45" s="48"/>
      <c r="D45" s="47"/>
      <c r="I45" t="s">
        <v>1</v>
      </c>
      <c r="K45" s="51"/>
      <c r="L45" s="23" t="str">
        <f t="shared" si="1"/>
        <v/>
      </c>
      <c r="M45" s="5" t="str">
        <f>IF(COUNT(K45)=1,$L45*SQRT((Calculations!$R$7/($K45-intercept))^2+(Calculations!$S$7/slope)^2),"")</f>
        <v/>
      </c>
      <c r="N45" s="6" t="str">
        <f t="shared" si="10"/>
        <v/>
      </c>
      <c r="W45" s="3" t="str">
        <f t="shared" si="2"/>
        <v/>
      </c>
      <c r="X45" s="3" t="str">
        <f t="shared" si="3"/>
        <v/>
      </c>
      <c r="Y45" s="3" t="str">
        <f t="shared" si="4"/>
        <v/>
      </c>
      <c r="Z45" s="3" t="str">
        <f t="shared" si="5"/>
        <v/>
      </c>
      <c r="AA45" s="37" t="str">
        <f t="shared" si="6"/>
        <v/>
      </c>
      <c r="AB45" s="37" t="str">
        <f t="shared" si="7"/>
        <v/>
      </c>
      <c r="AC45" s="37" t="str">
        <f t="shared" si="8"/>
        <v/>
      </c>
      <c r="AD45" s="37" t="str">
        <f t="shared" si="9"/>
        <v/>
      </c>
    </row>
    <row r="46" spans="2:30" ht="12.75">
      <c r="B46" s="48"/>
      <c r="C46" s="48"/>
      <c r="D46" s="47"/>
      <c r="I46" t="s">
        <v>1</v>
      </c>
      <c r="K46" s="51"/>
      <c r="L46" s="23" t="str">
        <f t="shared" si="1"/>
        <v/>
      </c>
      <c r="M46" s="5" t="str">
        <f>IF(COUNT(K46)=1,$L46*SQRT((Calculations!$R$7/($K46-intercept))^2+(Calculations!$S$7/slope)^2),"")</f>
        <v/>
      </c>
      <c r="N46" s="6" t="str">
        <f t="shared" si="10"/>
        <v/>
      </c>
      <c r="W46" s="3" t="str">
        <f t="shared" si="2"/>
        <v/>
      </c>
      <c r="X46" s="3" t="str">
        <f t="shared" si="3"/>
        <v/>
      </c>
      <c r="Y46" s="3" t="str">
        <f t="shared" si="4"/>
        <v/>
      </c>
      <c r="Z46" s="3" t="str">
        <f t="shared" si="5"/>
        <v/>
      </c>
      <c r="AA46" s="37" t="str">
        <f t="shared" si="6"/>
        <v/>
      </c>
      <c r="AB46" s="37" t="str">
        <f t="shared" si="7"/>
        <v/>
      </c>
      <c r="AC46" s="37" t="str">
        <f t="shared" si="8"/>
        <v/>
      </c>
      <c r="AD46" s="37" t="str">
        <f t="shared" si="9"/>
        <v/>
      </c>
    </row>
    <row r="47" spans="2:30" ht="12.75">
      <c r="B47" s="48"/>
      <c r="C47" s="48"/>
      <c r="D47" s="47"/>
      <c r="K47" s="51"/>
      <c r="L47" s="23" t="str">
        <f t="shared" si="1"/>
        <v/>
      </c>
      <c r="M47" s="5" t="str">
        <f>IF(COUNT(K47)=1,$L47*SQRT((Calculations!$R$7/($K47-intercept))^2+(Calculations!$S$7/slope)^2),"")</f>
        <v/>
      </c>
      <c r="N47" s="6" t="str">
        <f t="shared" si="10"/>
        <v/>
      </c>
      <c r="W47" s="3" t="str">
        <f t="shared" si="2"/>
        <v/>
      </c>
      <c r="X47" s="3" t="str">
        <f t="shared" si="3"/>
        <v/>
      </c>
      <c r="Y47" s="3" t="str">
        <f t="shared" si="4"/>
        <v/>
      </c>
      <c r="Z47" s="3" t="str">
        <f t="shared" si="5"/>
        <v/>
      </c>
      <c r="AA47" s="37" t="str">
        <f t="shared" si="6"/>
        <v/>
      </c>
      <c r="AB47" s="37" t="str">
        <f t="shared" si="7"/>
        <v/>
      </c>
      <c r="AC47" s="37" t="str">
        <f t="shared" si="8"/>
        <v/>
      </c>
      <c r="AD47" s="37" t="str">
        <f t="shared" si="9"/>
        <v/>
      </c>
    </row>
    <row r="48" spans="2:30" ht="12.75">
      <c r="B48" s="48"/>
      <c r="C48" s="48"/>
      <c r="D48" s="47"/>
      <c r="K48" s="51"/>
      <c r="L48" s="23" t="str">
        <f t="shared" si="1"/>
        <v/>
      </c>
      <c r="M48" s="5" t="str">
        <f>IF(COUNT(K48)=1,$L48*SQRT((Calculations!$R$7/($K48-intercept))^2+(Calculations!$S$7/slope)^2),"")</f>
        <v/>
      </c>
      <c r="N48" s="6" t="str">
        <f t="shared" si="10"/>
        <v/>
      </c>
      <c r="W48" s="3" t="str">
        <f t="shared" si="2"/>
        <v/>
      </c>
      <c r="X48" s="3" t="str">
        <f t="shared" si="3"/>
        <v/>
      </c>
      <c r="Y48" s="3" t="str">
        <f t="shared" si="4"/>
        <v/>
      </c>
      <c r="Z48" s="3" t="str">
        <f t="shared" si="5"/>
        <v/>
      </c>
      <c r="AA48" s="37" t="str">
        <f t="shared" si="6"/>
        <v/>
      </c>
      <c r="AB48" s="37" t="str">
        <f t="shared" si="7"/>
        <v/>
      </c>
      <c r="AC48" s="37" t="str">
        <f t="shared" si="8"/>
        <v/>
      </c>
      <c r="AD48" s="37" t="str">
        <f t="shared" si="9"/>
        <v/>
      </c>
    </row>
    <row r="49" spans="2:30" ht="12.75">
      <c r="B49" s="48"/>
      <c r="C49" s="48"/>
      <c r="D49" s="47"/>
      <c r="K49" s="51"/>
      <c r="L49" s="23" t="str">
        <f t="shared" si="1"/>
        <v/>
      </c>
      <c r="M49" s="5" t="str">
        <f>IF(COUNT(K49)=1,$L49*SQRT((Calculations!$R$7/($K49-intercept))^2+(Calculations!$S$7/slope)^2),"")</f>
        <v/>
      </c>
      <c r="N49" s="6" t="str">
        <f t="shared" si="10"/>
        <v/>
      </c>
      <c r="W49" s="3" t="str">
        <f t="shared" si="2"/>
        <v/>
      </c>
      <c r="X49" s="3" t="str">
        <f t="shared" si="3"/>
        <v/>
      </c>
      <c r="Y49" s="3" t="str">
        <f t="shared" si="4"/>
        <v/>
      </c>
      <c r="Z49" s="3" t="str">
        <f t="shared" si="5"/>
        <v/>
      </c>
      <c r="AA49" s="37" t="str">
        <f t="shared" si="6"/>
        <v/>
      </c>
      <c r="AB49" s="37" t="str">
        <f t="shared" si="7"/>
        <v/>
      </c>
      <c r="AC49" s="37" t="str">
        <f t="shared" si="8"/>
        <v/>
      </c>
      <c r="AD49" s="37" t="str">
        <f t="shared" si="9"/>
        <v/>
      </c>
    </row>
    <row r="50" spans="2:30" ht="12.75">
      <c r="B50" s="48"/>
      <c r="C50" s="48"/>
      <c r="D50" s="47"/>
      <c r="K50" s="51"/>
      <c r="L50" s="23" t="str">
        <f t="shared" si="1"/>
        <v/>
      </c>
      <c r="M50" s="5" t="str">
        <f>IF(COUNT(K50)=1,$L50*SQRT((Calculations!$R$7/($K50-intercept))^2+(Calculations!$S$7/slope)^2),"")</f>
        <v/>
      </c>
      <c r="N50" s="6" t="str">
        <f t="shared" si="10"/>
        <v/>
      </c>
      <c r="W50" s="3" t="str">
        <f t="shared" si="2"/>
        <v/>
      </c>
      <c r="X50" s="3" t="str">
        <f t="shared" si="3"/>
        <v/>
      </c>
      <c r="Y50" s="3" t="str">
        <f t="shared" si="4"/>
        <v/>
      </c>
      <c r="Z50" s="3" t="str">
        <f t="shared" si="5"/>
        <v/>
      </c>
      <c r="AA50" s="37" t="str">
        <f t="shared" si="6"/>
        <v/>
      </c>
      <c r="AB50" s="37" t="str">
        <f t="shared" si="7"/>
        <v/>
      </c>
      <c r="AC50" s="37" t="str">
        <f t="shared" si="8"/>
        <v/>
      </c>
      <c r="AD50" s="37" t="str">
        <f t="shared" si="9"/>
        <v/>
      </c>
    </row>
    <row r="51" spans="2:30" ht="12.75">
      <c r="B51" s="48"/>
      <c r="C51" s="48"/>
      <c r="D51" s="47"/>
      <c r="K51" s="51"/>
      <c r="L51" s="23" t="str">
        <f t="shared" si="1"/>
        <v/>
      </c>
      <c r="M51" s="5" t="str">
        <f>IF(COUNT(K51)=1,$L51*SQRT((Calculations!$R$7/($K51-intercept))^2+(Calculations!$S$7/slope)^2),"")</f>
        <v/>
      </c>
      <c r="N51" s="6" t="str">
        <f t="shared" si="10"/>
        <v/>
      </c>
      <c r="W51" s="3" t="str">
        <f t="shared" si="2"/>
        <v/>
      </c>
      <c r="X51" s="3" t="str">
        <f t="shared" si="3"/>
        <v/>
      </c>
      <c r="Y51" s="3" t="str">
        <f t="shared" si="4"/>
        <v/>
      </c>
      <c r="Z51" s="3" t="str">
        <f t="shared" si="5"/>
        <v/>
      </c>
      <c r="AA51" s="37" t="str">
        <f t="shared" si="6"/>
        <v/>
      </c>
      <c r="AB51" s="37" t="str">
        <f t="shared" si="7"/>
        <v/>
      </c>
      <c r="AC51" s="37" t="str">
        <f t="shared" si="8"/>
        <v/>
      </c>
      <c r="AD51" s="37" t="str">
        <f t="shared" si="9"/>
        <v/>
      </c>
    </row>
    <row r="52" spans="2:30" ht="12.75">
      <c r="B52" s="48"/>
      <c r="C52" s="48"/>
      <c r="D52" s="47"/>
      <c r="K52" s="51"/>
      <c r="L52" s="23" t="str">
        <f t="shared" si="1"/>
        <v/>
      </c>
      <c r="M52" s="5" t="str">
        <f>IF(COUNT(K52)=1,$L52*SQRT((Calculations!$R$7/($K52-intercept))^2+(Calculations!$S$7/slope)^2),"")</f>
        <v/>
      </c>
      <c r="N52" s="6" t="str">
        <f t="shared" si="10"/>
        <v/>
      </c>
      <c r="W52" s="3" t="str">
        <f t="shared" si="2"/>
        <v/>
      </c>
      <c r="X52" s="3" t="str">
        <f t="shared" si="3"/>
        <v/>
      </c>
      <c r="Y52" s="3" t="str">
        <f t="shared" si="4"/>
        <v/>
      </c>
      <c r="Z52" s="3" t="str">
        <f t="shared" si="5"/>
        <v/>
      </c>
      <c r="AA52" s="37" t="str">
        <f t="shared" si="6"/>
        <v/>
      </c>
      <c r="AB52" s="37" t="str">
        <f t="shared" si="7"/>
        <v/>
      </c>
      <c r="AC52" s="37" t="str">
        <f t="shared" si="8"/>
        <v/>
      </c>
      <c r="AD52" s="37" t="str">
        <f t="shared" si="9"/>
        <v/>
      </c>
    </row>
    <row r="53" spans="2:30" ht="12.75">
      <c r="B53" s="48"/>
      <c r="C53" s="48"/>
      <c r="D53" s="47"/>
      <c r="K53" s="51"/>
      <c r="L53" s="23" t="str">
        <f t="shared" si="1"/>
        <v/>
      </c>
      <c r="M53" s="5" t="str">
        <f>IF(COUNT(K53)=1,$L53*SQRT((Calculations!$R$7/($K53-intercept))^2+(Calculations!$S$7/slope)^2),"")</f>
        <v/>
      </c>
      <c r="N53" s="6" t="str">
        <f t="shared" si="10"/>
        <v/>
      </c>
      <c r="W53" s="3" t="str">
        <f t="shared" si="2"/>
        <v/>
      </c>
      <c r="X53" s="3" t="str">
        <f t="shared" si="3"/>
        <v/>
      </c>
      <c r="Y53" s="3" t="str">
        <f t="shared" si="4"/>
        <v/>
      </c>
      <c r="Z53" s="3" t="str">
        <f t="shared" si="5"/>
        <v/>
      </c>
      <c r="AA53" s="37" t="str">
        <f t="shared" si="6"/>
        <v/>
      </c>
      <c r="AB53" s="37" t="str">
        <f t="shared" si="7"/>
        <v/>
      </c>
      <c r="AC53" s="37" t="str">
        <f t="shared" si="8"/>
        <v/>
      </c>
      <c r="AD53" s="37" t="str">
        <f t="shared" si="9"/>
        <v/>
      </c>
    </row>
    <row r="54" spans="2:30" ht="12.75">
      <c r="B54" s="48"/>
      <c r="C54" s="48"/>
      <c r="D54" s="47"/>
      <c r="K54" s="51"/>
      <c r="L54" s="23" t="str">
        <f t="shared" si="1"/>
        <v/>
      </c>
      <c r="M54" s="5" t="str">
        <f>IF(COUNT(K54)=1,$L54*SQRT((Calculations!$R$7/($K54-intercept))^2+(Calculations!$S$7/slope)^2),"")</f>
        <v/>
      </c>
      <c r="N54" s="6" t="str">
        <f t="shared" si="10"/>
        <v/>
      </c>
      <c r="W54" s="3" t="str">
        <f t="shared" si="2"/>
        <v/>
      </c>
      <c r="X54" s="3" t="str">
        <f t="shared" si="3"/>
        <v/>
      </c>
      <c r="Y54" s="3" t="str">
        <f t="shared" si="4"/>
        <v/>
      </c>
      <c r="Z54" s="3" t="str">
        <f t="shared" si="5"/>
        <v/>
      </c>
      <c r="AA54" s="37" t="str">
        <f t="shared" si="6"/>
        <v/>
      </c>
      <c r="AB54" s="37" t="str">
        <f t="shared" si="7"/>
        <v/>
      </c>
      <c r="AC54" s="37" t="str">
        <f t="shared" si="8"/>
        <v/>
      </c>
      <c r="AD54" s="37" t="str">
        <f t="shared" si="9"/>
        <v/>
      </c>
    </row>
    <row r="55" spans="2:30" ht="12.75">
      <c r="B55" s="48"/>
      <c r="C55" s="48"/>
      <c r="D55" s="47"/>
      <c r="K55" s="51"/>
      <c r="L55" s="23" t="str">
        <f t="shared" si="1"/>
        <v/>
      </c>
      <c r="M55" s="5" t="str">
        <f>IF(COUNT(K55)=1,$L55*SQRT((Calculations!$R$7/($K55-intercept))^2+(Calculations!$S$7/slope)^2),"")</f>
        <v/>
      </c>
      <c r="N55" s="6" t="str">
        <f t="shared" si="10"/>
        <v/>
      </c>
      <c r="W55" s="3" t="str">
        <f t="shared" si="2"/>
        <v/>
      </c>
      <c r="X55" s="3" t="str">
        <f t="shared" si="3"/>
        <v/>
      </c>
      <c r="Y55" s="3" t="str">
        <f t="shared" si="4"/>
        <v/>
      </c>
      <c r="Z55" s="3" t="str">
        <f t="shared" si="5"/>
        <v/>
      </c>
      <c r="AA55" s="37" t="str">
        <f t="shared" si="6"/>
        <v/>
      </c>
      <c r="AB55" s="37" t="str">
        <f t="shared" si="7"/>
        <v/>
      </c>
      <c r="AC55" s="37" t="str">
        <f t="shared" si="8"/>
        <v/>
      </c>
      <c r="AD55" s="37" t="str">
        <f t="shared" si="9"/>
        <v/>
      </c>
    </row>
    <row r="56" spans="2:30" ht="12.75">
      <c r="B56" s="48"/>
      <c r="C56" s="48"/>
      <c r="D56" s="47"/>
      <c r="K56" s="51"/>
      <c r="L56" s="23" t="str">
        <f t="shared" si="1"/>
        <v/>
      </c>
      <c r="M56" s="5" t="str">
        <f>IF(COUNT(K56)=1,$L56*SQRT((Calculations!$R$7/($K56-intercept))^2+(Calculations!$S$7/slope)^2),"")</f>
        <v/>
      </c>
      <c r="N56" s="6" t="str">
        <f t="shared" si="10"/>
        <v/>
      </c>
      <c r="W56" s="3" t="str">
        <f t="shared" si="2"/>
        <v/>
      </c>
      <c r="X56" s="3" t="str">
        <f t="shared" si="3"/>
        <v/>
      </c>
      <c r="Y56" s="3" t="str">
        <f t="shared" si="4"/>
        <v/>
      </c>
      <c r="Z56" s="3" t="str">
        <f t="shared" si="5"/>
        <v/>
      </c>
      <c r="AA56" s="37" t="str">
        <f t="shared" si="6"/>
        <v/>
      </c>
      <c r="AB56" s="37" t="str">
        <f t="shared" si="7"/>
        <v/>
      </c>
      <c r="AC56" s="37" t="str">
        <f t="shared" si="8"/>
        <v/>
      </c>
      <c r="AD56" s="37" t="str">
        <f t="shared" si="9"/>
        <v/>
      </c>
    </row>
    <row r="57" spans="2:30" ht="12.75">
      <c r="B57" s="48"/>
      <c r="C57" s="48"/>
      <c r="D57" s="47"/>
      <c r="K57" s="51"/>
      <c r="L57" s="23" t="str">
        <f t="shared" si="1"/>
        <v/>
      </c>
      <c r="M57" s="5" t="str">
        <f>IF(COUNT(K57)=1,$L57*SQRT((Calculations!$R$7/($K57-intercept))^2+(Calculations!$S$7/slope)^2),"")</f>
        <v/>
      </c>
      <c r="N57" s="6" t="str">
        <f t="shared" si="10"/>
        <v/>
      </c>
      <c r="W57" s="3" t="str">
        <f t="shared" si="2"/>
        <v/>
      </c>
      <c r="X57" s="3" t="str">
        <f t="shared" si="3"/>
        <v/>
      </c>
      <c r="Y57" s="3" t="str">
        <f t="shared" si="4"/>
        <v/>
      </c>
      <c r="Z57" s="3" t="str">
        <f t="shared" si="5"/>
        <v/>
      </c>
      <c r="AA57" s="37" t="str">
        <f t="shared" si="6"/>
        <v/>
      </c>
      <c r="AB57" s="37" t="str">
        <f t="shared" si="7"/>
        <v/>
      </c>
      <c r="AC57" s="37" t="str">
        <f t="shared" si="8"/>
        <v/>
      </c>
      <c r="AD57" s="37" t="str">
        <f t="shared" si="9"/>
        <v/>
      </c>
    </row>
    <row r="58" spans="2:30" ht="12.75">
      <c r="B58" s="48"/>
      <c r="C58" s="48"/>
      <c r="D58" s="47"/>
      <c r="K58" s="51"/>
      <c r="L58" s="23" t="str">
        <f t="shared" si="1"/>
        <v/>
      </c>
      <c r="M58" s="5" t="str">
        <f>IF(COUNT(K58)=1,$L58*SQRT((Calculations!$R$7/($K58-intercept))^2+(Calculations!$S$7/slope)^2),"")</f>
        <v/>
      </c>
      <c r="N58" s="6" t="str">
        <f t="shared" si="10"/>
        <v/>
      </c>
      <c r="W58" s="3" t="str">
        <f t="shared" si="2"/>
        <v/>
      </c>
      <c r="X58" s="3" t="str">
        <f t="shared" si="3"/>
        <v/>
      </c>
      <c r="Y58" s="3" t="str">
        <f t="shared" si="4"/>
        <v/>
      </c>
      <c r="Z58" s="3" t="str">
        <f t="shared" si="5"/>
        <v/>
      </c>
      <c r="AA58" s="37" t="str">
        <f t="shared" si="6"/>
        <v/>
      </c>
      <c r="AB58" s="37" t="str">
        <f t="shared" si="7"/>
        <v/>
      </c>
      <c r="AC58" s="37" t="str">
        <f t="shared" si="8"/>
        <v/>
      </c>
      <c r="AD58" s="37" t="str">
        <f t="shared" si="9"/>
        <v/>
      </c>
    </row>
    <row r="59" spans="2:30" ht="12.75">
      <c r="B59" s="48"/>
      <c r="C59" s="48"/>
      <c r="D59" s="47"/>
      <c r="K59" s="51"/>
      <c r="L59" s="23" t="str">
        <f t="shared" si="1"/>
        <v/>
      </c>
      <c r="M59" s="5" t="str">
        <f>IF(COUNT(K59)=1,$L59*SQRT((Calculations!$R$7/($K59-intercept))^2+(Calculations!$S$7/slope)^2),"")</f>
        <v/>
      </c>
      <c r="N59" s="6" t="str">
        <f t="shared" si="10"/>
        <v/>
      </c>
      <c r="W59" s="3" t="str">
        <f t="shared" si="2"/>
        <v/>
      </c>
      <c r="X59" s="3" t="str">
        <f t="shared" si="3"/>
        <v/>
      </c>
      <c r="Y59" s="3" t="str">
        <f t="shared" si="4"/>
        <v/>
      </c>
      <c r="Z59" s="3" t="str">
        <f t="shared" si="5"/>
        <v/>
      </c>
      <c r="AA59" s="37" t="str">
        <f t="shared" si="6"/>
        <v/>
      </c>
      <c r="AB59" s="37" t="str">
        <f t="shared" si="7"/>
        <v/>
      </c>
      <c r="AC59" s="37" t="str">
        <f t="shared" si="8"/>
        <v/>
      </c>
      <c r="AD59" s="37" t="str">
        <f t="shared" si="9"/>
        <v/>
      </c>
    </row>
    <row r="60" spans="2:30" ht="12.75">
      <c r="B60" s="48"/>
      <c r="C60" s="48"/>
      <c r="D60" s="47"/>
      <c r="K60" s="51"/>
      <c r="L60" s="23" t="str">
        <f t="shared" si="1"/>
        <v/>
      </c>
      <c r="M60" s="5" t="str">
        <f>IF(COUNT(K60)=1,$L60*SQRT((Calculations!$R$7/($K60-intercept))^2+(Calculations!$S$7/slope)^2),"")</f>
        <v/>
      </c>
      <c r="N60" s="6" t="str">
        <f t="shared" si="10"/>
        <v/>
      </c>
      <c r="W60" s="3" t="str">
        <f t="shared" si="2"/>
        <v/>
      </c>
      <c r="X60" s="3" t="str">
        <f t="shared" si="3"/>
        <v/>
      </c>
      <c r="Y60" s="3" t="str">
        <f t="shared" si="4"/>
        <v/>
      </c>
      <c r="Z60" s="3" t="str">
        <f t="shared" si="5"/>
        <v/>
      </c>
      <c r="AA60" s="37" t="str">
        <f t="shared" si="6"/>
        <v/>
      </c>
      <c r="AB60" s="37" t="str">
        <f t="shared" si="7"/>
        <v/>
      </c>
      <c r="AC60" s="37" t="str">
        <f t="shared" si="8"/>
        <v/>
      </c>
      <c r="AD60" s="37" t="str">
        <f t="shared" si="9"/>
        <v/>
      </c>
    </row>
    <row r="61" spans="2:30" ht="12.75">
      <c r="B61" s="48"/>
      <c r="C61" s="48"/>
      <c r="D61" s="47"/>
      <c r="K61" s="51"/>
      <c r="L61" s="23" t="str">
        <f t="shared" si="1"/>
        <v/>
      </c>
      <c r="M61" s="5" t="str">
        <f>IF(COUNT(K61)=1,$L61*SQRT((Calculations!$R$7/($K61-intercept))^2+(Calculations!$S$7/slope)^2),"")</f>
        <v/>
      </c>
      <c r="N61" s="6" t="str">
        <f t="shared" si="10"/>
        <v/>
      </c>
      <c r="W61" s="3" t="str">
        <f t="shared" si="2"/>
        <v/>
      </c>
      <c r="X61" s="3" t="str">
        <f t="shared" si="3"/>
        <v/>
      </c>
      <c r="Y61" s="3" t="str">
        <f t="shared" si="4"/>
        <v/>
      </c>
      <c r="Z61" s="3" t="str">
        <f t="shared" si="5"/>
        <v/>
      </c>
      <c r="AA61" s="37" t="str">
        <f t="shared" si="6"/>
        <v/>
      </c>
      <c r="AB61" s="37" t="str">
        <f t="shared" si="7"/>
        <v/>
      </c>
      <c r="AC61" s="37" t="str">
        <f t="shared" si="8"/>
        <v/>
      </c>
      <c r="AD61" s="37" t="str">
        <f t="shared" si="9"/>
        <v/>
      </c>
    </row>
    <row r="62" spans="2:30" ht="12.75">
      <c r="B62" s="48"/>
      <c r="C62" s="48"/>
      <c r="D62" s="47"/>
      <c r="K62" s="51"/>
      <c r="L62" s="23" t="str">
        <f t="shared" si="1"/>
        <v/>
      </c>
      <c r="M62" s="5" t="str">
        <f>IF(COUNT(K62)=1,$L62*SQRT((Calculations!$R$7/($K62-intercept))^2+(Calculations!$S$7/slope)^2),"")</f>
        <v/>
      </c>
      <c r="N62" s="6" t="str">
        <f t="shared" si="10"/>
        <v/>
      </c>
      <c r="W62" s="3" t="str">
        <f t="shared" si="2"/>
        <v/>
      </c>
      <c r="X62" s="3" t="str">
        <f t="shared" si="3"/>
        <v/>
      </c>
      <c r="Y62" s="3" t="str">
        <f t="shared" si="4"/>
        <v/>
      </c>
      <c r="Z62" s="3" t="str">
        <f t="shared" si="5"/>
        <v/>
      </c>
      <c r="AA62" s="37" t="str">
        <f t="shared" si="6"/>
        <v/>
      </c>
      <c r="AB62" s="37" t="str">
        <f t="shared" si="7"/>
        <v/>
      </c>
      <c r="AC62" s="37" t="str">
        <f t="shared" si="8"/>
        <v/>
      </c>
      <c r="AD62" s="37" t="str">
        <f t="shared" si="9"/>
        <v/>
      </c>
    </row>
    <row r="63" spans="2:30" ht="12.75">
      <c r="B63" s="48"/>
      <c r="C63" s="48"/>
      <c r="D63" s="47"/>
      <c r="K63" s="51"/>
      <c r="L63" s="23" t="str">
        <f t="shared" si="1"/>
        <v/>
      </c>
      <c r="M63" s="5" t="str">
        <f>IF(COUNT(K63)=1,$L63*SQRT((Calculations!$R$7/($K63-intercept))^2+(Calculations!$S$7/slope)^2),"")</f>
        <v/>
      </c>
      <c r="N63" s="6" t="str">
        <f t="shared" si="10"/>
        <v/>
      </c>
      <c r="W63" s="3" t="str">
        <f t="shared" si="2"/>
        <v/>
      </c>
      <c r="X63" s="3" t="str">
        <f t="shared" si="3"/>
        <v/>
      </c>
      <c r="Y63" s="3" t="str">
        <f t="shared" si="4"/>
        <v/>
      </c>
      <c r="Z63" s="3" t="str">
        <f t="shared" si="5"/>
        <v/>
      </c>
      <c r="AA63" s="37" t="str">
        <f t="shared" si="6"/>
        <v/>
      </c>
      <c r="AB63" s="37" t="str">
        <f t="shared" si="7"/>
        <v/>
      </c>
      <c r="AC63" s="37" t="str">
        <f t="shared" si="8"/>
        <v/>
      </c>
      <c r="AD63" s="37" t="str">
        <f t="shared" si="9"/>
        <v/>
      </c>
    </row>
    <row r="64" spans="2:30" ht="12.75">
      <c r="B64" s="48"/>
      <c r="C64" s="48"/>
      <c r="D64" s="47"/>
      <c r="K64" s="51"/>
      <c r="L64" s="23" t="str">
        <f t="shared" si="1"/>
        <v/>
      </c>
      <c r="M64" s="5" t="str">
        <f>IF(COUNT(K64)=1,$L64*SQRT((Calculations!$R$7/($K64-intercept))^2+(Calculations!$S$7/slope)^2),"")</f>
        <v/>
      </c>
      <c r="N64" s="6" t="str">
        <f t="shared" si="10"/>
        <v/>
      </c>
      <c r="W64" s="3" t="str">
        <f t="shared" si="2"/>
        <v/>
      </c>
      <c r="X64" s="3" t="str">
        <f t="shared" si="3"/>
        <v/>
      </c>
      <c r="Y64" s="3" t="str">
        <f t="shared" si="4"/>
        <v/>
      </c>
      <c r="Z64" s="3" t="str">
        <f t="shared" si="5"/>
        <v/>
      </c>
      <c r="AA64" s="37" t="str">
        <f t="shared" si="6"/>
        <v/>
      </c>
      <c r="AB64" s="37" t="str">
        <f t="shared" si="7"/>
        <v/>
      </c>
      <c r="AC64" s="37" t="str">
        <f t="shared" si="8"/>
        <v/>
      </c>
      <c r="AD64" s="37" t="str">
        <f t="shared" si="9"/>
        <v/>
      </c>
    </row>
    <row r="65" spans="2:30" ht="12.75">
      <c r="B65" s="48"/>
      <c r="C65" s="48"/>
      <c r="D65" s="47"/>
      <c r="K65" s="51"/>
      <c r="L65" s="23" t="str">
        <f t="shared" si="1"/>
        <v/>
      </c>
      <c r="M65" s="5" t="str">
        <f>IF(COUNT(K65)=1,$L65*SQRT((Calculations!$R$7/($K65-intercept))^2+(Calculations!$S$7/slope)^2),"")</f>
        <v/>
      </c>
      <c r="N65" s="6" t="str">
        <f t="shared" si="10"/>
        <v/>
      </c>
      <c r="W65" s="3" t="str">
        <f t="shared" si="2"/>
        <v/>
      </c>
      <c r="X65" s="3" t="str">
        <f t="shared" si="3"/>
        <v/>
      </c>
      <c r="Y65" s="3" t="str">
        <f t="shared" si="4"/>
        <v/>
      </c>
      <c r="Z65" s="3" t="str">
        <f t="shared" si="5"/>
        <v/>
      </c>
      <c r="AA65" s="37" t="str">
        <f t="shared" si="6"/>
        <v/>
      </c>
      <c r="AB65" s="37" t="str">
        <f t="shared" si="7"/>
        <v/>
      </c>
      <c r="AC65" s="37" t="str">
        <f t="shared" si="8"/>
        <v/>
      </c>
      <c r="AD65" s="37" t="str">
        <f t="shared" si="9"/>
        <v/>
      </c>
    </row>
    <row r="66" spans="2:30" ht="12.75">
      <c r="B66" s="48"/>
      <c r="C66" s="48"/>
      <c r="D66" s="47"/>
      <c r="K66" s="51"/>
      <c r="L66" s="23" t="str">
        <f t="shared" si="1"/>
        <v/>
      </c>
      <c r="M66" s="5" t="str">
        <f>IF(COUNT(K66)=1,$L66*SQRT((Calculations!$R$7/($K66-intercept))^2+(Calculations!$S$7/slope)^2),"")</f>
        <v/>
      </c>
      <c r="N66" s="6" t="str">
        <f t="shared" si="10"/>
        <v/>
      </c>
      <c r="W66" s="3" t="str">
        <f t="shared" si="2"/>
        <v/>
      </c>
      <c r="X66" s="3" t="str">
        <f t="shared" si="3"/>
        <v/>
      </c>
      <c r="Y66" s="3" t="str">
        <f t="shared" si="4"/>
        <v/>
      </c>
      <c r="Z66" s="3" t="str">
        <f t="shared" si="5"/>
        <v/>
      </c>
      <c r="AA66" s="37" t="str">
        <f t="shared" si="6"/>
        <v/>
      </c>
      <c r="AB66" s="37" t="str">
        <f t="shared" si="7"/>
        <v/>
      </c>
      <c r="AC66" s="37" t="str">
        <f t="shared" si="8"/>
        <v/>
      </c>
      <c r="AD66" s="37" t="str">
        <f t="shared" si="9"/>
        <v/>
      </c>
    </row>
    <row r="67" spans="2:30" ht="12.75">
      <c r="B67" s="48"/>
      <c r="C67" s="48"/>
      <c r="D67" s="47"/>
      <c r="K67" s="51"/>
      <c r="L67" s="23" t="str">
        <f t="shared" si="1"/>
        <v/>
      </c>
      <c r="M67" s="5" t="str">
        <f>IF(COUNT(K67)=1,$L67*SQRT((Calculations!$R$7/($K67-intercept))^2+(Calculations!$S$7/slope)^2),"")</f>
        <v/>
      </c>
      <c r="N67" s="6" t="str">
        <f t="shared" si="10"/>
        <v/>
      </c>
      <c r="W67" s="3" t="str">
        <f t="shared" si="2"/>
        <v/>
      </c>
      <c r="X67" s="3" t="str">
        <f t="shared" si="3"/>
        <v/>
      </c>
      <c r="Y67" s="3" t="str">
        <f t="shared" si="4"/>
        <v/>
      </c>
      <c r="Z67" s="3" t="str">
        <f t="shared" si="5"/>
        <v/>
      </c>
      <c r="AA67" s="37" t="str">
        <f t="shared" si="6"/>
        <v/>
      </c>
      <c r="AB67" s="37" t="str">
        <f t="shared" si="7"/>
        <v/>
      </c>
      <c r="AC67" s="37" t="str">
        <f t="shared" si="8"/>
        <v/>
      </c>
      <c r="AD67" s="37" t="str">
        <f t="shared" si="9"/>
        <v/>
      </c>
    </row>
    <row r="68" spans="2:30" ht="12.75">
      <c r="B68" s="48"/>
      <c r="C68" s="48"/>
      <c r="D68" s="47"/>
      <c r="K68" s="51"/>
      <c r="L68" s="23" t="str">
        <f t="shared" si="1"/>
        <v/>
      </c>
      <c r="M68" s="5" t="str">
        <f>IF(COUNT(K68)=1,$L68*SQRT((Calculations!$R$7/($K68-intercept))^2+(Calculations!$S$7/slope)^2),"")</f>
        <v/>
      </c>
      <c r="N68" s="6" t="str">
        <f t="shared" si="10"/>
        <v/>
      </c>
      <c r="W68" s="3" t="str">
        <f t="shared" si="2"/>
        <v/>
      </c>
      <c r="X68" s="3" t="str">
        <f t="shared" si="3"/>
        <v/>
      </c>
      <c r="Y68" s="3" t="str">
        <f t="shared" si="4"/>
        <v/>
      </c>
      <c r="Z68" s="3" t="str">
        <f t="shared" si="5"/>
        <v/>
      </c>
      <c r="AA68" s="37" t="str">
        <f t="shared" si="6"/>
        <v/>
      </c>
      <c r="AB68" s="37" t="str">
        <f t="shared" si="7"/>
        <v/>
      </c>
      <c r="AC68" s="37" t="str">
        <f t="shared" si="8"/>
        <v/>
      </c>
      <c r="AD68" s="37" t="str">
        <f t="shared" si="9"/>
        <v/>
      </c>
    </row>
    <row r="69" spans="2:30" ht="12.75">
      <c r="B69" s="48"/>
      <c r="C69" s="48"/>
      <c r="D69" s="47"/>
      <c r="K69" s="51"/>
      <c r="L69" s="23" t="str">
        <f t="shared" si="1"/>
        <v/>
      </c>
      <c r="M69" s="5" t="str">
        <f>IF(COUNT(K69)=1,$L69*SQRT((Calculations!$R$7/($K69-intercept))^2+(Calculations!$S$7/slope)^2),"")</f>
        <v/>
      </c>
      <c r="N69" s="6" t="str">
        <f t="shared" si="10"/>
        <v/>
      </c>
      <c r="W69" s="3" t="str">
        <f t="shared" si="2"/>
        <v/>
      </c>
      <c r="X69" s="3" t="str">
        <f t="shared" si="3"/>
        <v/>
      </c>
      <c r="Y69" s="3" t="str">
        <f t="shared" si="4"/>
        <v/>
      </c>
      <c r="Z69" s="3" t="str">
        <f t="shared" si="5"/>
        <v/>
      </c>
      <c r="AA69" s="37" t="str">
        <f t="shared" si="6"/>
        <v/>
      </c>
      <c r="AB69" s="37" t="str">
        <f t="shared" si="7"/>
        <v/>
      </c>
      <c r="AC69" s="37" t="str">
        <f t="shared" si="8"/>
        <v/>
      </c>
      <c r="AD69" s="37" t="str">
        <f t="shared" si="9"/>
        <v/>
      </c>
    </row>
    <row r="70" spans="2:30" ht="12.75">
      <c r="B70" s="48"/>
      <c r="C70" s="48"/>
      <c r="D70" s="47"/>
      <c r="K70" s="51"/>
      <c r="L70" s="23" t="str">
        <f aca="true" t="shared" si="11" ref="L70:L133">IF(COUNT(K70)=1,(K70-intercept)/slope,"")</f>
        <v/>
      </c>
      <c r="M70" s="5" t="str">
        <f>IF(COUNT(K70)=1,$L70*SQRT((Calculations!$R$7/($K70-intercept))^2+(Calculations!$S$7/slope)^2),"")</f>
        <v/>
      </c>
      <c r="N70" s="6" t="str">
        <f t="shared" si="10"/>
        <v/>
      </c>
      <c r="W70" s="3" t="str">
        <f t="shared" si="2"/>
        <v/>
      </c>
      <c r="X70" s="3" t="str">
        <f t="shared" si="3"/>
        <v/>
      </c>
      <c r="Y70" s="3" t="str">
        <f t="shared" si="4"/>
        <v/>
      </c>
      <c r="Z70" s="3" t="str">
        <f t="shared" si="5"/>
        <v/>
      </c>
      <c r="AA70" s="37" t="str">
        <f t="shared" si="6"/>
        <v/>
      </c>
      <c r="AB70" s="37" t="str">
        <f t="shared" si="7"/>
        <v/>
      </c>
      <c r="AC70" s="37" t="str">
        <f t="shared" si="8"/>
        <v/>
      </c>
      <c r="AD70" s="37" t="str">
        <f t="shared" si="9"/>
        <v/>
      </c>
    </row>
    <row r="71" spans="2:30" ht="12.75">
      <c r="B71" s="48"/>
      <c r="C71" s="48"/>
      <c r="D71" s="47"/>
      <c r="K71" s="51"/>
      <c r="L71" s="23" t="str">
        <f t="shared" si="11"/>
        <v/>
      </c>
      <c r="M71" s="5" t="str">
        <f>IF(COUNT(K71)=1,$L71*SQRT((Calculations!$R$7/($K71-intercept))^2+(Calculations!$S$7/slope)^2),"")</f>
        <v/>
      </c>
      <c r="N71" s="6" t="str">
        <f t="shared" si="10"/>
        <v/>
      </c>
      <c r="W71" s="3" t="str">
        <f aca="true" t="shared" si="12" ref="W71:W134">IF(COUNT($C71:$D71)=2,1/C71,"")</f>
        <v/>
      </c>
      <c r="X71" s="3" t="str">
        <f aca="true" t="shared" si="13" ref="X71:X134">IF(COUNT($C71:$D71)=2,1/(C71*C71),"")</f>
        <v/>
      </c>
      <c r="Y71" s="3" t="str">
        <f aca="true" t="shared" si="14" ref="Y71:Y134">IF(COUNT($C71:$D71)=2,1/D71,"")</f>
        <v/>
      </c>
      <c r="Z71" s="3" t="str">
        <f aca="true" t="shared" si="15" ref="Z71:Z134">IF(COUNT($C71:$D71)=2,1/(D71*D71),"")</f>
        <v/>
      </c>
      <c r="AA71" s="37" t="str">
        <f aca="true" t="shared" si="16" ref="AA71:AA134">IF(COUNT($C71:$D71)=2,W71/W$3,"")</f>
        <v/>
      </c>
      <c r="AB71" s="37" t="str">
        <f aca="true" t="shared" si="17" ref="AB71:AB134">IF(COUNT($C71:$D71)=2,X71/X$3,"")</f>
        <v/>
      </c>
      <c r="AC71" s="37" t="str">
        <f aca="true" t="shared" si="18" ref="AC71:AC134">IF(COUNT($C71:$D71)=2,Y71/Y$3,"")</f>
        <v/>
      </c>
      <c r="AD71" s="37" t="str">
        <f aca="true" t="shared" si="19" ref="AD71:AD134">IF(COUNT($C71:$D71)=2,Z71/Z$3,"")</f>
        <v/>
      </c>
    </row>
    <row r="72" spans="2:30" ht="12.75">
      <c r="B72" s="48"/>
      <c r="C72" s="48"/>
      <c r="D72" s="47"/>
      <c r="K72" s="51"/>
      <c r="L72" s="23" t="str">
        <f t="shared" si="11"/>
        <v/>
      </c>
      <c r="M72" s="5" t="str">
        <f>IF(COUNT(K72)=1,$L72*SQRT((Calculations!$R$7/($K72-intercept))^2+(Calculations!$S$7/slope)^2),"")</f>
        <v/>
      </c>
      <c r="N72" s="6" t="str">
        <f t="shared" si="10"/>
        <v/>
      </c>
      <c r="W72" s="3" t="str">
        <f t="shared" si="12"/>
        <v/>
      </c>
      <c r="X72" s="3" t="str">
        <f t="shared" si="13"/>
        <v/>
      </c>
      <c r="Y72" s="3" t="str">
        <f t="shared" si="14"/>
        <v/>
      </c>
      <c r="Z72" s="3" t="str">
        <f t="shared" si="15"/>
        <v/>
      </c>
      <c r="AA72" s="37" t="str">
        <f t="shared" si="16"/>
        <v/>
      </c>
      <c r="AB72" s="37" t="str">
        <f t="shared" si="17"/>
        <v/>
      </c>
      <c r="AC72" s="37" t="str">
        <f t="shared" si="18"/>
        <v/>
      </c>
      <c r="AD72" s="37" t="str">
        <f t="shared" si="19"/>
        <v/>
      </c>
    </row>
    <row r="73" spans="2:30" ht="12.75">
      <c r="B73" s="48"/>
      <c r="C73" s="48"/>
      <c r="D73" s="47"/>
      <c r="K73" s="51"/>
      <c r="L73" s="23" t="str">
        <f t="shared" si="11"/>
        <v/>
      </c>
      <c r="M73" s="5" t="str">
        <f>IF(COUNT(K73)=1,$L73*SQRT((Calculations!$R$7/($K73-intercept))^2+(Calculations!$S$7/slope)^2),"")</f>
        <v/>
      </c>
      <c r="N73" s="6" t="str">
        <f t="shared" si="10"/>
        <v/>
      </c>
      <c r="W73" s="3" t="str">
        <f t="shared" si="12"/>
        <v/>
      </c>
      <c r="X73" s="3" t="str">
        <f t="shared" si="13"/>
        <v/>
      </c>
      <c r="Y73" s="3" t="str">
        <f t="shared" si="14"/>
        <v/>
      </c>
      <c r="Z73" s="3" t="str">
        <f t="shared" si="15"/>
        <v/>
      </c>
      <c r="AA73" s="37" t="str">
        <f t="shared" si="16"/>
        <v/>
      </c>
      <c r="AB73" s="37" t="str">
        <f t="shared" si="17"/>
        <v/>
      </c>
      <c r="AC73" s="37" t="str">
        <f t="shared" si="18"/>
        <v/>
      </c>
      <c r="AD73" s="37" t="str">
        <f t="shared" si="19"/>
        <v/>
      </c>
    </row>
    <row r="74" spans="2:30" ht="12.75">
      <c r="B74" s="48"/>
      <c r="C74" s="48"/>
      <c r="D74" s="47"/>
      <c r="K74" s="51"/>
      <c r="L74" s="23" t="str">
        <f t="shared" si="11"/>
        <v/>
      </c>
      <c r="M74" s="5" t="str">
        <f>IF(COUNT(K74)=1,$L74*SQRT((Calculations!$R$7/($K74-intercept))^2+(Calculations!$S$7/slope)^2),"")</f>
        <v/>
      </c>
      <c r="N74" s="6" t="str">
        <f t="shared" si="10"/>
        <v/>
      </c>
      <c r="W74" s="3" t="str">
        <f t="shared" si="12"/>
        <v/>
      </c>
      <c r="X74" s="3" t="str">
        <f t="shared" si="13"/>
        <v/>
      </c>
      <c r="Y74" s="3" t="str">
        <f t="shared" si="14"/>
        <v/>
      </c>
      <c r="Z74" s="3" t="str">
        <f t="shared" si="15"/>
        <v/>
      </c>
      <c r="AA74" s="37" t="str">
        <f t="shared" si="16"/>
        <v/>
      </c>
      <c r="AB74" s="37" t="str">
        <f t="shared" si="17"/>
        <v/>
      </c>
      <c r="AC74" s="37" t="str">
        <f t="shared" si="18"/>
        <v/>
      </c>
      <c r="AD74" s="37" t="str">
        <f t="shared" si="19"/>
        <v/>
      </c>
    </row>
    <row r="75" spans="2:30" ht="12.75">
      <c r="B75" s="48"/>
      <c r="C75" s="48"/>
      <c r="D75" s="47"/>
      <c r="K75" s="51"/>
      <c r="L75" s="23" t="str">
        <f t="shared" si="11"/>
        <v/>
      </c>
      <c r="M75" s="5" t="str">
        <f>IF(COUNT(K75)=1,$L75*SQRT((Calculations!$R$7/($K75-intercept))^2+(Calculations!$S$7/slope)^2),"")</f>
        <v/>
      </c>
      <c r="N75" s="6" t="str">
        <f t="shared" si="10"/>
        <v/>
      </c>
      <c r="W75" s="3" t="str">
        <f t="shared" si="12"/>
        <v/>
      </c>
      <c r="X75" s="3" t="str">
        <f t="shared" si="13"/>
        <v/>
      </c>
      <c r="Y75" s="3" t="str">
        <f t="shared" si="14"/>
        <v/>
      </c>
      <c r="Z75" s="3" t="str">
        <f t="shared" si="15"/>
        <v/>
      </c>
      <c r="AA75" s="37" t="str">
        <f t="shared" si="16"/>
        <v/>
      </c>
      <c r="AB75" s="37" t="str">
        <f t="shared" si="17"/>
        <v/>
      </c>
      <c r="AC75" s="37" t="str">
        <f t="shared" si="18"/>
        <v/>
      </c>
      <c r="AD75" s="37" t="str">
        <f t="shared" si="19"/>
        <v/>
      </c>
    </row>
    <row r="76" spans="2:30" ht="12.75">
      <c r="B76" s="48"/>
      <c r="C76" s="48"/>
      <c r="D76" s="47"/>
      <c r="K76" s="51"/>
      <c r="L76" s="23" t="str">
        <f t="shared" si="11"/>
        <v/>
      </c>
      <c r="M76" s="5" t="str">
        <f>IF(COUNT(K76)=1,$L76*SQRT((Calculations!$R$7/($K76-intercept))^2+(Calculations!$S$7/slope)^2),"")</f>
        <v/>
      </c>
      <c r="N76" s="6" t="str">
        <f t="shared" si="10"/>
        <v/>
      </c>
      <c r="W76" s="3" t="str">
        <f t="shared" si="12"/>
        <v/>
      </c>
      <c r="X76" s="3" t="str">
        <f t="shared" si="13"/>
        <v/>
      </c>
      <c r="Y76" s="3" t="str">
        <f t="shared" si="14"/>
        <v/>
      </c>
      <c r="Z76" s="3" t="str">
        <f t="shared" si="15"/>
        <v/>
      </c>
      <c r="AA76" s="37" t="str">
        <f t="shared" si="16"/>
        <v/>
      </c>
      <c r="AB76" s="37" t="str">
        <f t="shared" si="17"/>
        <v/>
      </c>
      <c r="AC76" s="37" t="str">
        <f t="shared" si="18"/>
        <v/>
      </c>
      <c r="AD76" s="37" t="str">
        <f t="shared" si="19"/>
        <v/>
      </c>
    </row>
    <row r="77" spans="2:30" ht="12.75">
      <c r="B77" s="48"/>
      <c r="C77" s="48"/>
      <c r="D77" s="47"/>
      <c r="K77" s="51"/>
      <c r="L77" s="23" t="str">
        <f t="shared" si="11"/>
        <v/>
      </c>
      <c r="M77" s="5" t="str">
        <f>IF(COUNT(K77)=1,$L77*SQRT((Calculations!$R$7/($K77-intercept))^2+(Calculations!$S$7/slope)^2),"")</f>
        <v/>
      </c>
      <c r="N77" s="6" t="str">
        <f t="shared" si="10"/>
        <v/>
      </c>
      <c r="W77" s="3" t="str">
        <f t="shared" si="12"/>
        <v/>
      </c>
      <c r="X77" s="3" t="str">
        <f t="shared" si="13"/>
        <v/>
      </c>
      <c r="Y77" s="3" t="str">
        <f t="shared" si="14"/>
        <v/>
      </c>
      <c r="Z77" s="3" t="str">
        <f t="shared" si="15"/>
        <v/>
      </c>
      <c r="AA77" s="37" t="str">
        <f t="shared" si="16"/>
        <v/>
      </c>
      <c r="AB77" s="37" t="str">
        <f t="shared" si="17"/>
        <v/>
      </c>
      <c r="AC77" s="37" t="str">
        <f t="shared" si="18"/>
        <v/>
      </c>
      <c r="AD77" s="37" t="str">
        <f t="shared" si="19"/>
        <v/>
      </c>
    </row>
    <row r="78" spans="2:30" ht="12.75">
      <c r="B78" s="48"/>
      <c r="C78" s="48"/>
      <c r="D78" s="47"/>
      <c r="K78" s="51"/>
      <c r="L78" s="23" t="str">
        <f t="shared" si="11"/>
        <v/>
      </c>
      <c r="M78" s="5" t="str">
        <f>IF(COUNT(K78)=1,$L78*SQRT((Calculations!$R$7/($K78-intercept))^2+(Calculations!$S$7/slope)^2),"")</f>
        <v/>
      </c>
      <c r="N78" s="6" t="str">
        <f t="shared" si="10"/>
        <v/>
      </c>
      <c r="W78" s="3" t="str">
        <f t="shared" si="12"/>
        <v/>
      </c>
      <c r="X78" s="3" t="str">
        <f t="shared" si="13"/>
        <v/>
      </c>
      <c r="Y78" s="3" t="str">
        <f t="shared" si="14"/>
        <v/>
      </c>
      <c r="Z78" s="3" t="str">
        <f t="shared" si="15"/>
        <v/>
      </c>
      <c r="AA78" s="37" t="str">
        <f t="shared" si="16"/>
        <v/>
      </c>
      <c r="AB78" s="37" t="str">
        <f t="shared" si="17"/>
        <v/>
      </c>
      <c r="AC78" s="37" t="str">
        <f t="shared" si="18"/>
        <v/>
      </c>
      <c r="AD78" s="37" t="str">
        <f t="shared" si="19"/>
        <v/>
      </c>
    </row>
    <row r="79" spans="2:30" ht="12.75">
      <c r="B79" s="48"/>
      <c r="C79" s="48"/>
      <c r="D79" s="47"/>
      <c r="K79" s="51"/>
      <c r="L79" s="23" t="str">
        <f t="shared" si="11"/>
        <v/>
      </c>
      <c r="M79" s="5" t="str">
        <f>IF(COUNT(K79)=1,$L79*SQRT((Calculations!$R$7/($K79-intercept))^2+(Calculations!$S$7/slope)^2),"")</f>
        <v/>
      </c>
      <c r="N79" s="6" t="str">
        <f t="shared" si="10"/>
        <v/>
      </c>
      <c r="W79" s="3" t="str">
        <f t="shared" si="12"/>
        <v/>
      </c>
      <c r="X79" s="3" t="str">
        <f t="shared" si="13"/>
        <v/>
      </c>
      <c r="Y79" s="3" t="str">
        <f t="shared" si="14"/>
        <v/>
      </c>
      <c r="Z79" s="3" t="str">
        <f t="shared" si="15"/>
        <v/>
      </c>
      <c r="AA79" s="37" t="str">
        <f t="shared" si="16"/>
        <v/>
      </c>
      <c r="AB79" s="37" t="str">
        <f t="shared" si="17"/>
        <v/>
      </c>
      <c r="AC79" s="37" t="str">
        <f t="shared" si="18"/>
        <v/>
      </c>
      <c r="AD79" s="37" t="str">
        <f t="shared" si="19"/>
        <v/>
      </c>
    </row>
    <row r="80" spans="2:30" ht="12.75">
      <c r="B80" s="48"/>
      <c r="C80" s="48"/>
      <c r="D80" s="47"/>
      <c r="K80" s="51"/>
      <c r="L80" s="23" t="str">
        <f t="shared" si="11"/>
        <v/>
      </c>
      <c r="M80" s="5" t="str">
        <f>IF(COUNT(K80)=1,$L80*SQRT((Calculations!$R$7/($K80-intercept))^2+(Calculations!$S$7/slope)^2),"")</f>
        <v/>
      </c>
      <c r="N80" s="6" t="str">
        <f t="shared" si="10"/>
        <v/>
      </c>
      <c r="W80" s="3" t="str">
        <f t="shared" si="12"/>
        <v/>
      </c>
      <c r="X80" s="3" t="str">
        <f t="shared" si="13"/>
        <v/>
      </c>
      <c r="Y80" s="3" t="str">
        <f t="shared" si="14"/>
        <v/>
      </c>
      <c r="Z80" s="3" t="str">
        <f t="shared" si="15"/>
        <v/>
      </c>
      <c r="AA80" s="37" t="str">
        <f t="shared" si="16"/>
        <v/>
      </c>
      <c r="AB80" s="37" t="str">
        <f t="shared" si="17"/>
        <v/>
      </c>
      <c r="AC80" s="37" t="str">
        <f t="shared" si="18"/>
        <v/>
      </c>
      <c r="AD80" s="37" t="str">
        <f t="shared" si="19"/>
        <v/>
      </c>
    </row>
    <row r="81" spans="2:30" ht="12.75">
      <c r="B81" s="48"/>
      <c r="C81" s="48"/>
      <c r="D81" s="47"/>
      <c r="K81" s="51"/>
      <c r="L81" s="23" t="str">
        <f t="shared" si="11"/>
        <v/>
      </c>
      <c r="M81" s="5" t="str">
        <f>IF(COUNT(K81)=1,$L81*SQRT((Calculations!$R$7/($K81-intercept))^2+(Calculations!$S$7/slope)^2),"")</f>
        <v/>
      </c>
      <c r="N81" s="6" t="str">
        <f t="shared" si="10"/>
        <v/>
      </c>
      <c r="W81" s="3" t="str">
        <f t="shared" si="12"/>
        <v/>
      </c>
      <c r="X81" s="3" t="str">
        <f t="shared" si="13"/>
        <v/>
      </c>
      <c r="Y81" s="3" t="str">
        <f t="shared" si="14"/>
        <v/>
      </c>
      <c r="Z81" s="3" t="str">
        <f t="shared" si="15"/>
        <v/>
      </c>
      <c r="AA81" s="37" t="str">
        <f t="shared" si="16"/>
        <v/>
      </c>
      <c r="AB81" s="37" t="str">
        <f t="shared" si="17"/>
        <v/>
      </c>
      <c r="AC81" s="37" t="str">
        <f t="shared" si="18"/>
        <v/>
      </c>
      <c r="AD81" s="37" t="str">
        <f t="shared" si="19"/>
        <v/>
      </c>
    </row>
    <row r="82" spans="2:30" ht="12.75">
      <c r="B82" s="48"/>
      <c r="C82" s="48"/>
      <c r="D82" s="47"/>
      <c r="K82" s="51"/>
      <c r="L82" s="23" t="str">
        <f t="shared" si="11"/>
        <v/>
      </c>
      <c r="M82" s="5" t="str">
        <f>IF(COUNT(K82)=1,$L82*SQRT((Calculations!$R$7/($K82-intercept))^2+(Calculations!$S$7/slope)^2),"")</f>
        <v/>
      </c>
      <c r="N82" s="6" t="str">
        <f t="shared" si="10"/>
        <v/>
      </c>
      <c r="W82" s="3" t="str">
        <f t="shared" si="12"/>
        <v/>
      </c>
      <c r="X82" s="3" t="str">
        <f t="shared" si="13"/>
        <v/>
      </c>
      <c r="Y82" s="3" t="str">
        <f t="shared" si="14"/>
        <v/>
      </c>
      <c r="Z82" s="3" t="str">
        <f t="shared" si="15"/>
        <v/>
      </c>
      <c r="AA82" s="37" t="str">
        <f t="shared" si="16"/>
        <v/>
      </c>
      <c r="AB82" s="37" t="str">
        <f t="shared" si="17"/>
        <v/>
      </c>
      <c r="AC82" s="37" t="str">
        <f t="shared" si="18"/>
        <v/>
      </c>
      <c r="AD82" s="37" t="str">
        <f t="shared" si="19"/>
        <v/>
      </c>
    </row>
    <row r="83" spans="2:30" ht="12.75">
      <c r="B83" s="48"/>
      <c r="C83" s="48"/>
      <c r="D83" s="47"/>
      <c r="K83" s="51"/>
      <c r="L83" s="23" t="str">
        <f t="shared" si="11"/>
        <v/>
      </c>
      <c r="M83" s="5" t="str">
        <f>IF(COUNT(K83)=1,$L83*SQRT((Calculations!$R$7/($K83-intercept))^2+(Calculations!$S$7/slope)^2),"")</f>
        <v/>
      </c>
      <c r="N83" s="6" t="str">
        <f t="shared" si="10"/>
        <v/>
      </c>
      <c r="W83" s="3" t="str">
        <f t="shared" si="12"/>
        <v/>
      </c>
      <c r="X83" s="3" t="str">
        <f t="shared" si="13"/>
        <v/>
      </c>
      <c r="Y83" s="3" t="str">
        <f t="shared" si="14"/>
        <v/>
      </c>
      <c r="Z83" s="3" t="str">
        <f t="shared" si="15"/>
        <v/>
      </c>
      <c r="AA83" s="37" t="str">
        <f t="shared" si="16"/>
        <v/>
      </c>
      <c r="AB83" s="37" t="str">
        <f t="shared" si="17"/>
        <v/>
      </c>
      <c r="AC83" s="37" t="str">
        <f t="shared" si="18"/>
        <v/>
      </c>
      <c r="AD83" s="37" t="str">
        <f t="shared" si="19"/>
        <v/>
      </c>
    </row>
    <row r="84" spans="2:30" ht="12.75">
      <c r="B84" s="48"/>
      <c r="C84" s="48"/>
      <c r="D84" s="47"/>
      <c r="K84" s="51"/>
      <c r="L84" s="23" t="str">
        <f t="shared" si="11"/>
        <v/>
      </c>
      <c r="M84" s="5" t="str">
        <f>IF(COUNT(K84)=1,$L84*SQRT((Calculations!$R$7/($K84-intercept))^2+(Calculations!$S$7/slope)^2),"")</f>
        <v/>
      </c>
      <c r="N84" s="6" t="str">
        <f t="shared" si="10"/>
        <v/>
      </c>
      <c r="W84" s="3" t="str">
        <f t="shared" si="12"/>
        <v/>
      </c>
      <c r="X84" s="3" t="str">
        <f t="shared" si="13"/>
        <v/>
      </c>
      <c r="Y84" s="3" t="str">
        <f t="shared" si="14"/>
        <v/>
      </c>
      <c r="Z84" s="3" t="str">
        <f t="shared" si="15"/>
        <v/>
      </c>
      <c r="AA84" s="37" t="str">
        <f t="shared" si="16"/>
        <v/>
      </c>
      <c r="AB84" s="37" t="str">
        <f t="shared" si="17"/>
        <v/>
      </c>
      <c r="AC84" s="37" t="str">
        <f t="shared" si="18"/>
        <v/>
      </c>
      <c r="AD84" s="37" t="str">
        <f t="shared" si="19"/>
        <v/>
      </c>
    </row>
    <row r="85" spans="2:30" ht="12.75">
      <c r="B85" s="48"/>
      <c r="C85" s="48"/>
      <c r="D85" s="47"/>
      <c r="K85" s="51"/>
      <c r="L85" s="23" t="str">
        <f t="shared" si="11"/>
        <v/>
      </c>
      <c r="M85" s="5" t="str">
        <f>IF(COUNT(K85)=1,$L85*SQRT((Calculations!$R$7/($K85-intercept))^2+(Calculations!$S$7/slope)^2),"")</f>
        <v/>
      </c>
      <c r="N85" s="6" t="str">
        <f t="shared" si="10"/>
        <v/>
      </c>
      <c r="W85" s="3" t="str">
        <f t="shared" si="12"/>
        <v/>
      </c>
      <c r="X85" s="3" t="str">
        <f t="shared" si="13"/>
        <v/>
      </c>
      <c r="Y85" s="3" t="str">
        <f t="shared" si="14"/>
        <v/>
      </c>
      <c r="Z85" s="3" t="str">
        <f t="shared" si="15"/>
        <v/>
      </c>
      <c r="AA85" s="37" t="str">
        <f t="shared" si="16"/>
        <v/>
      </c>
      <c r="AB85" s="37" t="str">
        <f t="shared" si="17"/>
        <v/>
      </c>
      <c r="AC85" s="37" t="str">
        <f t="shared" si="18"/>
        <v/>
      </c>
      <c r="AD85" s="37" t="str">
        <f t="shared" si="19"/>
        <v/>
      </c>
    </row>
    <row r="86" spans="2:30" ht="12.75">
      <c r="B86" s="48"/>
      <c r="C86" s="48"/>
      <c r="D86" s="47"/>
      <c r="K86" s="51"/>
      <c r="L86" s="23" t="str">
        <f t="shared" si="11"/>
        <v/>
      </c>
      <c r="M86" s="5" t="str">
        <f>IF(COUNT(K86)=1,$L86*SQRT((Calculations!$R$7/($K86-intercept))^2+(Calculations!$S$7/slope)^2),"")</f>
        <v/>
      </c>
      <c r="N86" s="6" t="str">
        <f t="shared" si="10"/>
        <v/>
      </c>
      <c r="W86" s="3" t="str">
        <f t="shared" si="12"/>
        <v/>
      </c>
      <c r="X86" s="3" t="str">
        <f t="shared" si="13"/>
        <v/>
      </c>
      <c r="Y86" s="3" t="str">
        <f t="shared" si="14"/>
        <v/>
      </c>
      <c r="Z86" s="3" t="str">
        <f t="shared" si="15"/>
        <v/>
      </c>
      <c r="AA86" s="37" t="str">
        <f t="shared" si="16"/>
        <v/>
      </c>
      <c r="AB86" s="37" t="str">
        <f t="shared" si="17"/>
        <v/>
      </c>
      <c r="AC86" s="37" t="str">
        <f t="shared" si="18"/>
        <v/>
      </c>
      <c r="AD86" s="37" t="str">
        <f t="shared" si="19"/>
        <v/>
      </c>
    </row>
    <row r="87" spans="2:30" ht="12.75">
      <c r="B87" s="48"/>
      <c r="C87" s="48"/>
      <c r="D87" s="47"/>
      <c r="K87" s="51"/>
      <c r="L87" s="23" t="str">
        <f t="shared" si="11"/>
        <v/>
      </c>
      <c r="M87" s="5" t="str">
        <f>IF(COUNT(K87)=1,$L87*SQRT((Calculations!$R$7/($K87-intercept))^2+(Calculations!$S$7/slope)^2),"")</f>
        <v/>
      </c>
      <c r="N87" s="6" t="str">
        <f t="shared" si="10"/>
        <v/>
      </c>
      <c r="W87" s="3" t="str">
        <f t="shared" si="12"/>
        <v/>
      </c>
      <c r="X87" s="3" t="str">
        <f t="shared" si="13"/>
        <v/>
      </c>
      <c r="Y87" s="3" t="str">
        <f t="shared" si="14"/>
        <v/>
      </c>
      <c r="Z87" s="3" t="str">
        <f t="shared" si="15"/>
        <v/>
      </c>
      <c r="AA87" s="37" t="str">
        <f t="shared" si="16"/>
        <v/>
      </c>
      <c r="AB87" s="37" t="str">
        <f t="shared" si="17"/>
        <v/>
      </c>
      <c r="AC87" s="37" t="str">
        <f t="shared" si="18"/>
        <v/>
      </c>
      <c r="AD87" s="37" t="str">
        <f t="shared" si="19"/>
        <v/>
      </c>
    </row>
    <row r="88" spans="2:30" ht="12.75">
      <c r="B88" s="48"/>
      <c r="C88" s="48"/>
      <c r="D88" s="47"/>
      <c r="K88" s="51"/>
      <c r="L88" s="23" t="str">
        <f t="shared" si="11"/>
        <v/>
      </c>
      <c r="M88" s="5" t="str">
        <f>IF(COUNT(K88)=1,$L88*SQRT((Calculations!$R$7/($K88-intercept))^2+(Calculations!$S$7/slope)^2),"")</f>
        <v/>
      </c>
      <c r="N88" s="6" t="str">
        <f t="shared" si="10"/>
        <v/>
      </c>
      <c r="W88" s="3" t="str">
        <f t="shared" si="12"/>
        <v/>
      </c>
      <c r="X88" s="3" t="str">
        <f t="shared" si="13"/>
        <v/>
      </c>
      <c r="Y88" s="3" t="str">
        <f t="shared" si="14"/>
        <v/>
      </c>
      <c r="Z88" s="3" t="str">
        <f t="shared" si="15"/>
        <v/>
      </c>
      <c r="AA88" s="37" t="str">
        <f t="shared" si="16"/>
        <v/>
      </c>
      <c r="AB88" s="37" t="str">
        <f t="shared" si="17"/>
        <v/>
      </c>
      <c r="AC88" s="37" t="str">
        <f t="shared" si="18"/>
        <v/>
      </c>
      <c r="AD88" s="37" t="str">
        <f t="shared" si="19"/>
        <v/>
      </c>
    </row>
    <row r="89" spans="2:30" ht="12.75">
      <c r="B89" s="48"/>
      <c r="C89" s="48"/>
      <c r="D89" s="47"/>
      <c r="K89" s="51"/>
      <c r="L89" s="23" t="str">
        <f t="shared" si="11"/>
        <v/>
      </c>
      <c r="M89" s="5" t="str">
        <f>IF(COUNT(K89)=1,$L89*SQRT((Calculations!$R$7/($K89-intercept))^2+(Calculations!$S$7/slope)^2),"")</f>
        <v/>
      </c>
      <c r="N89" s="6" t="str">
        <f t="shared" si="10"/>
        <v/>
      </c>
      <c r="W89" s="3" t="str">
        <f t="shared" si="12"/>
        <v/>
      </c>
      <c r="X89" s="3" t="str">
        <f t="shared" si="13"/>
        <v/>
      </c>
      <c r="Y89" s="3" t="str">
        <f t="shared" si="14"/>
        <v/>
      </c>
      <c r="Z89" s="3" t="str">
        <f t="shared" si="15"/>
        <v/>
      </c>
      <c r="AA89" s="37" t="str">
        <f t="shared" si="16"/>
        <v/>
      </c>
      <c r="AB89" s="37" t="str">
        <f t="shared" si="17"/>
        <v/>
      </c>
      <c r="AC89" s="37" t="str">
        <f t="shared" si="18"/>
        <v/>
      </c>
      <c r="AD89" s="37" t="str">
        <f t="shared" si="19"/>
        <v/>
      </c>
    </row>
    <row r="90" spans="2:30" ht="12.75">
      <c r="B90" s="48"/>
      <c r="C90" s="48"/>
      <c r="D90" s="47"/>
      <c r="K90" s="51"/>
      <c r="L90" s="23" t="str">
        <f t="shared" si="11"/>
        <v/>
      </c>
      <c r="M90" s="5" t="str">
        <f>IF(COUNT(K90)=1,$L90*SQRT((Calculations!$R$7/($K90-intercept))^2+(Calculations!$S$7/slope)^2),"")</f>
        <v/>
      </c>
      <c r="N90" s="6" t="str">
        <f aca="true" t="shared" si="20" ref="N90:N153">IF(COUNT(K90)=1,M90/L90,"")</f>
        <v/>
      </c>
      <c r="W90" s="3" t="str">
        <f t="shared" si="12"/>
        <v/>
      </c>
      <c r="X90" s="3" t="str">
        <f t="shared" si="13"/>
        <v/>
      </c>
      <c r="Y90" s="3" t="str">
        <f t="shared" si="14"/>
        <v/>
      </c>
      <c r="Z90" s="3" t="str">
        <f t="shared" si="15"/>
        <v/>
      </c>
      <c r="AA90" s="37" t="str">
        <f t="shared" si="16"/>
        <v/>
      </c>
      <c r="AB90" s="37" t="str">
        <f t="shared" si="17"/>
        <v/>
      </c>
      <c r="AC90" s="37" t="str">
        <f t="shared" si="18"/>
        <v/>
      </c>
      <c r="AD90" s="37" t="str">
        <f t="shared" si="19"/>
        <v/>
      </c>
    </row>
    <row r="91" spans="2:30" ht="12.75">
      <c r="B91" s="48"/>
      <c r="C91" s="48"/>
      <c r="D91" s="47"/>
      <c r="K91" s="51"/>
      <c r="L91" s="23" t="str">
        <f t="shared" si="11"/>
        <v/>
      </c>
      <c r="M91" s="5" t="str">
        <f>IF(COUNT(K91)=1,$L91*SQRT((Calculations!$R$7/($K91-intercept))^2+(Calculations!$S$7/slope)^2),"")</f>
        <v/>
      </c>
      <c r="N91" s="6" t="str">
        <f t="shared" si="20"/>
        <v/>
      </c>
      <c r="W91" s="3" t="str">
        <f t="shared" si="12"/>
        <v/>
      </c>
      <c r="X91" s="3" t="str">
        <f t="shared" si="13"/>
        <v/>
      </c>
      <c r="Y91" s="3" t="str">
        <f t="shared" si="14"/>
        <v/>
      </c>
      <c r="Z91" s="3" t="str">
        <f t="shared" si="15"/>
        <v/>
      </c>
      <c r="AA91" s="37" t="str">
        <f t="shared" si="16"/>
        <v/>
      </c>
      <c r="AB91" s="37" t="str">
        <f t="shared" si="17"/>
        <v/>
      </c>
      <c r="AC91" s="37" t="str">
        <f t="shared" si="18"/>
        <v/>
      </c>
      <c r="AD91" s="37" t="str">
        <f t="shared" si="19"/>
        <v/>
      </c>
    </row>
    <row r="92" spans="2:30" ht="12.75">
      <c r="B92" s="48"/>
      <c r="C92" s="48"/>
      <c r="D92" s="47"/>
      <c r="K92" s="51"/>
      <c r="L92" s="23" t="str">
        <f t="shared" si="11"/>
        <v/>
      </c>
      <c r="M92" s="5" t="str">
        <f>IF(COUNT(K92)=1,$L92*SQRT((Calculations!$R$7/($K92-intercept))^2+(Calculations!$S$7/slope)^2),"")</f>
        <v/>
      </c>
      <c r="N92" s="6" t="str">
        <f t="shared" si="20"/>
        <v/>
      </c>
      <c r="W92" s="3" t="str">
        <f t="shared" si="12"/>
        <v/>
      </c>
      <c r="X92" s="3" t="str">
        <f t="shared" si="13"/>
        <v/>
      </c>
      <c r="Y92" s="3" t="str">
        <f t="shared" si="14"/>
        <v/>
      </c>
      <c r="Z92" s="3" t="str">
        <f t="shared" si="15"/>
        <v/>
      </c>
      <c r="AA92" s="37" t="str">
        <f t="shared" si="16"/>
        <v/>
      </c>
      <c r="AB92" s="37" t="str">
        <f t="shared" si="17"/>
        <v/>
      </c>
      <c r="AC92" s="37" t="str">
        <f t="shared" si="18"/>
        <v/>
      </c>
      <c r="AD92" s="37" t="str">
        <f t="shared" si="19"/>
        <v/>
      </c>
    </row>
    <row r="93" spans="2:30" ht="12.75">
      <c r="B93" s="48"/>
      <c r="C93" s="48"/>
      <c r="D93" s="47"/>
      <c r="K93" s="51"/>
      <c r="L93" s="23" t="str">
        <f t="shared" si="11"/>
        <v/>
      </c>
      <c r="M93" s="5" t="str">
        <f>IF(COUNT(K93)=1,$L93*SQRT((Calculations!$R$7/($K93-intercept))^2+(Calculations!$S$7/slope)^2),"")</f>
        <v/>
      </c>
      <c r="N93" s="6" t="str">
        <f t="shared" si="20"/>
        <v/>
      </c>
      <c r="W93" s="3" t="str">
        <f t="shared" si="12"/>
        <v/>
      </c>
      <c r="X93" s="3" t="str">
        <f t="shared" si="13"/>
        <v/>
      </c>
      <c r="Y93" s="3" t="str">
        <f t="shared" si="14"/>
        <v/>
      </c>
      <c r="Z93" s="3" t="str">
        <f t="shared" si="15"/>
        <v/>
      </c>
      <c r="AA93" s="37" t="str">
        <f t="shared" si="16"/>
        <v/>
      </c>
      <c r="AB93" s="37" t="str">
        <f t="shared" si="17"/>
        <v/>
      </c>
      <c r="AC93" s="37" t="str">
        <f t="shared" si="18"/>
        <v/>
      </c>
      <c r="AD93" s="37" t="str">
        <f t="shared" si="19"/>
        <v/>
      </c>
    </row>
    <row r="94" spans="2:30" ht="12.75">
      <c r="B94" s="48"/>
      <c r="C94" s="48"/>
      <c r="D94" s="47"/>
      <c r="K94" s="51"/>
      <c r="L94" s="23" t="str">
        <f t="shared" si="11"/>
        <v/>
      </c>
      <c r="M94" s="5" t="str">
        <f>IF(COUNT(K94)=1,$L94*SQRT((Calculations!$R$7/($K94-intercept))^2+(Calculations!$S$7/slope)^2),"")</f>
        <v/>
      </c>
      <c r="N94" s="6" t="str">
        <f t="shared" si="20"/>
        <v/>
      </c>
      <c r="W94" s="3" t="str">
        <f t="shared" si="12"/>
        <v/>
      </c>
      <c r="X94" s="3" t="str">
        <f t="shared" si="13"/>
        <v/>
      </c>
      <c r="Y94" s="3" t="str">
        <f t="shared" si="14"/>
        <v/>
      </c>
      <c r="Z94" s="3" t="str">
        <f t="shared" si="15"/>
        <v/>
      </c>
      <c r="AA94" s="37" t="str">
        <f t="shared" si="16"/>
        <v/>
      </c>
      <c r="AB94" s="37" t="str">
        <f t="shared" si="17"/>
        <v/>
      </c>
      <c r="AC94" s="37" t="str">
        <f t="shared" si="18"/>
        <v/>
      </c>
      <c r="AD94" s="37" t="str">
        <f t="shared" si="19"/>
        <v/>
      </c>
    </row>
    <row r="95" spans="2:30" ht="12.75">
      <c r="B95" s="48"/>
      <c r="C95" s="48"/>
      <c r="D95" s="47"/>
      <c r="K95" s="51"/>
      <c r="L95" s="23" t="str">
        <f t="shared" si="11"/>
        <v/>
      </c>
      <c r="M95" s="5" t="str">
        <f>IF(COUNT(K95)=1,$L95*SQRT((Calculations!$R$7/($K95-intercept))^2+(Calculations!$S$7/slope)^2),"")</f>
        <v/>
      </c>
      <c r="N95" s="6" t="str">
        <f t="shared" si="20"/>
        <v/>
      </c>
      <c r="W95" s="3" t="str">
        <f t="shared" si="12"/>
        <v/>
      </c>
      <c r="X95" s="3" t="str">
        <f t="shared" si="13"/>
        <v/>
      </c>
      <c r="Y95" s="3" t="str">
        <f t="shared" si="14"/>
        <v/>
      </c>
      <c r="Z95" s="3" t="str">
        <f t="shared" si="15"/>
        <v/>
      </c>
      <c r="AA95" s="37" t="str">
        <f t="shared" si="16"/>
        <v/>
      </c>
      <c r="AB95" s="37" t="str">
        <f t="shared" si="17"/>
        <v/>
      </c>
      <c r="AC95" s="37" t="str">
        <f t="shared" si="18"/>
        <v/>
      </c>
      <c r="AD95" s="37" t="str">
        <f t="shared" si="19"/>
        <v/>
      </c>
    </row>
    <row r="96" spans="2:30" ht="12.75">
      <c r="B96" s="48"/>
      <c r="C96" s="48"/>
      <c r="D96" s="47"/>
      <c r="K96" s="51"/>
      <c r="L96" s="23" t="str">
        <f t="shared" si="11"/>
        <v/>
      </c>
      <c r="M96" s="5" t="str">
        <f>IF(COUNT(K96)=1,$L96*SQRT((Calculations!$R$7/($K96-intercept))^2+(Calculations!$S$7/slope)^2),"")</f>
        <v/>
      </c>
      <c r="N96" s="6" t="str">
        <f t="shared" si="20"/>
        <v/>
      </c>
      <c r="W96" s="3" t="str">
        <f t="shared" si="12"/>
        <v/>
      </c>
      <c r="X96" s="3" t="str">
        <f t="shared" si="13"/>
        <v/>
      </c>
      <c r="Y96" s="3" t="str">
        <f t="shared" si="14"/>
        <v/>
      </c>
      <c r="Z96" s="3" t="str">
        <f t="shared" si="15"/>
        <v/>
      </c>
      <c r="AA96" s="37" t="str">
        <f t="shared" si="16"/>
        <v/>
      </c>
      <c r="AB96" s="37" t="str">
        <f t="shared" si="17"/>
        <v/>
      </c>
      <c r="AC96" s="37" t="str">
        <f t="shared" si="18"/>
        <v/>
      </c>
      <c r="AD96" s="37" t="str">
        <f t="shared" si="19"/>
        <v/>
      </c>
    </row>
    <row r="97" spans="2:30" ht="12.75">
      <c r="B97" s="48"/>
      <c r="C97" s="48"/>
      <c r="D97" s="47"/>
      <c r="K97" s="51"/>
      <c r="L97" s="23" t="str">
        <f t="shared" si="11"/>
        <v/>
      </c>
      <c r="M97" s="5" t="str">
        <f>IF(COUNT(K97)=1,$L97*SQRT((Calculations!$R$7/($K97-intercept))^2+(Calculations!$S$7/slope)^2),"")</f>
        <v/>
      </c>
      <c r="N97" s="6" t="str">
        <f t="shared" si="20"/>
        <v/>
      </c>
      <c r="W97" s="3" t="str">
        <f t="shared" si="12"/>
        <v/>
      </c>
      <c r="X97" s="3" t="str">
        <f t="shared" si="13"/>
        <v/>
      </c>
      <c r="Y97" s="3" t="str">
        <f t="shared" si="14"/>
        <v/>
      </c>
      <c r="Z97" s="3" t="str">
        <f t="shared" si="15"/>
        <v/>
      </c>
      <c r="AA97" s="37" t="str">
        <f t="shared" si="16"/>
        <v/>
      </c>
      <c r="AB97" s="37" t="str">
        <f t="shared" si="17"/>
        <v/>
      </c>
      <c r="AC97" s="37" t="str">
        <f t="shared" si="18"/>
        <v/>
      </c>
      <c r="AD97" s="37" t="str">
        <f t="shared" si="19"/>
        <v/>
      </c>
    </row>
    <row r="98" spans="2:30" ht="12.75">
      <c r="B98" s="48"/>
      <c r="C98" s="48"/>
      <c r="D98" s="47"/>
      <c r="K98" s="51"/>
      <c r="L98" s="23" t="str">
        <f t="shared" si="11"/>
        <v/>
      </c>
      <c r="M98" s="5" t="str">
        <f>IF(COUNT(K98)=1,$L98*SQRT((Calculations!$R$7/($K98-intercept))^2+(Calculations!$S$7/slope)^2),"")</f>
        <v/>
      </c>
      <c r="N98" s="6" t="str">
        <f t="shared" si="20"/>
        <v/>
      </c>
      <c r="W98" s="3" t="str">
        <f t="shared" si="12"/>
        <v/>
      </c>
      <c r="X98" s="3" t="str">
        <f t="shared" si="13"/>
        <v/>
      </c>
      <c r="Y98" s="3" t="str">
        <f t="shared" si="14"/>
        <v/>
      </c>
      <c r="Z98" s="3" t="str">
        <f t="shared" si="15"/>
        <v/>
      </c>
      <c r="AA98" s="37" t="str">
        <f t="shared" si="16"/>
        <v/>
      </c>
      <c r="AB98" s="37" t="str">
        <f t="shared" si="17"/>
        <v/>
      </c>
      <c r="AC98" s="37" t="str">
        <f t="shared" si="18"/>
        <v/>
      </c>
      <c r="AD98" s="37" t="str">
        <f t="shared" si="19"/>
        <v/>
      </c>
    </row>
    <row r="99" spans="2:30" ht="12.75">
      <c r="B99" s="48"/>
      <c r="C99" s="48"/>
      <c r="D99" s="47"/>
      <c r="K99" s="51"/>
      <c r="L99" s="23" t="str">
        <f t="shared" si="11"/>
        <v/>
      </c>
      <c r="M99" s="5" t="str">
        <f>IF(COUNT(K99)=1,$L99*SQRT((Calculations!$R$7/($K99-intercept))^2+(Calculations!$S$7/slope)^2),"")</f>
        <v/>
      </c>
      <c r="N99" s="6" t="str">
        <f t="shared" si="20"/>
        <v/>
      </c>
      <c r="W99" s="3" t="str">
        <f t="shared" si="12"/>
        <v/>
      </c>
      <c r="X99" s="3" t="str">
        <f t="shared" si="13"/>
        <v/>
      </c>
      <c r="Y99" s="3" t="str">
        <f t="shared" si="14"/>
        <v/>
      </c>
      <c r="Z99" s="3" t="str">
        <f t="shared" si="15"/>
        <v/>
      </c>
      <c r="AA99" s="37" t="str">
        <f t="shared" si="16"/>
        <v/>
      </c>
      <c r="AB99" s="37" t="str">
        <f t="shared" si="17"/>
        <v/>
      </c>
      <c r="AC99" s="37" t="str">
        <f t="shared" si="18"/>
        <v/>
      </c>
      <c r="AD99" s="37" t="str">
        <f t="shared" si="19"/>
        <v/>
      </c>
    </row>
    <row r="100" spans="2:30" ht="12.75">
      <c r="B100" s="48"/>
      <c r="C100" s="48"/>
      <c r="D100" s="47"/>
      <c r="K100" s="51"/>
      <c r="L100" s="23" t="str">
        <f t="shared" si="11"/>
        <v/>
      </c>
      <c r="M100" s="5" t="str">
        <f>IF(COUNT(K100)=1,$L100*SQRT((Calculations!$R$7/($K100-intercept))^2+(Calculations!$S$7/slope)^2),"")</f>
        <v/>
      </c>
      <c r="N100" s="6" t="str">
        <f t="shared" si="20"/>
        <v/>
      </c>
      <c r="W100" s="3" t="str">
        <f t="shared" si="12"/>
        <v/>
      </c>
      <c r="X100" s="3" t="str">
        <f t="shared" si="13"/>
        <v/>
      </c>
      <c r="Y100" s="3" t="str">
        <f t="shared" si="14"/>
        <v/>
      </c>
      <c r="Z100" s="3" t="str">
        <f t="shared" si="15"/>
        <v/>
      </c>
      <c r="AA100" s="37" t="str">
        <f t="shared" si="16"/>
        <v/>
      </c>
      <c r="AB100" s="37" t="str">
        <f t="shared" si="17"/>
        <v/>
      </c>
      <c r="AC100" s="37" t="str">
        <f t="shared" si="18"/>
        <v/>
      </c>
      <c r="AD100" s="37" t="str">
        <f t="shared" si="19"/>
        <v/>
      </c>
    </row>
    <row r="101" spans="2:30" ht="12.75">
      <c r="B101" s="48"/>
      <c r="C101" s="48"/>
      <c r="D101" s="47"/>
      <c r="K101" s="51"/>
      <c r="L101" s="23" t="str">
        <f t="shared" si="11"/>
        <v/>
      </c>
      <c r="M101" s="5" t="str">
        <f>IF(COUNT(K101)=1,$L101*SQRT((Calculations!$R$7/($K101-intercept))^2+(Calculations!$S$7/slope)^2),"")</f>
        <v/>
      </c>
      <c r="N101" s="6" t="str">
        <f t="shared" si="20"/>
        <v/>
      </c>
      <c r="W101" s="3" t="str">
        <f t="shared" si="12"/>
        <v/>
      </c>
      <c r="X101" s="3" t="str">
        <f t="shared" si="13"/>
        <v/>
      </c>
      <c r="Y101" s="3" t="str">
        <f t="shared" si="14"/>
        <v/>
      </c>
      <c r="Z101" s="3" t="str">
        <f t="shared" si="15"/>
        <v/>
      </c>
      <c r="AA101" s="37" t="str">
        <f t="shared" si="16"/>
        <v/>
      </c>
      <c r="AB101" s="37" t="str">
        <f t="shared" si="17"/>
        <v/>
      </c>
      <c r="AC101" s="37" t="str">
        <f t="shared" si="18"/>
        <v/>
      </c>
      <c r="AD101" s="37" t="str">
        <f t="shared" si="19"/>
        <v/>
      </c>
    </row>
    <row r="102" spans="2:30" ht="12.75">
      <c r="B102" s="48"/>
      <c r="C102" s="48"/>
      <c r="D102" s="47"/>
      <c r="K102" s="51"/>
      <c r="L102" s="23" t="str">
        <f t="shared" si="11"/>
        <v/>
      </c>
      <c r="M102" s="5" t="str">
        <f>IF(COUNT(K102)=1,$L102*SQRT((Calculations!$R$7/($K102-intercept))^2+(Calculations!$S$7/slope)^2),"")</f>
        <v/>
      </c>
      <c r="N102" s="6" t="str">
        <f t="shared" si="20"/>
        <v/>
      </c>
      <c r="W102" s="3" t="str">
        <f t="shared" si="12"/>
        <v/>
      </c>
      <c r="X102" s="3" t="str">
        <f t="shared" si="13"/>
        <v/>
      </c>
      <c r="Y102" s="3" t="str">
        <f t="shared" si="14"/>
        <v/>
      </c>
      <c r="Z102" s="3" t="str">
        <f t="shared" si="15"/>
        <v/>
      </c>
      <c r="AA102" s="37" t="str">
        <f t="shared" si="16"/>
        <v/>
      </c>
      <c r="AB102" s="37" t="str">
        <f t="shared" si="17"/>
        <v/>
      </c>
      <c r="AC102" s="37" t="str">
        <f t="shared" si="18"/>
        <v/>
      </c>
      <c r="AD102" s="37" t="str">
        <f t="shared" si="19"/>
        <v/>
      </c>
    </row>
    <row r="103" spans="2:30" ht="12.75">
      <c r="B103" s="48"/>
      <c r="C103" s="48"/>
      <c r="D103" s="47"/>
      <c r="K103" s="51"/>
      <c r="L103" s="23" t="str">
        <f t="shared" si="11"/>
        <v/>
      </c>
      <c r="M103" s="5" t="str">
        <f>IF(COUNT(K103)=1,$L103*SQRT((Calculations!$R$7/($K103-intercept))^2+(Calculations!$S$7/slope)^2),"")</f>
        <v/>
      </c>
      <c r="N103" s="6" t="str">
        <f t="shared" si="20"/>
        <v/>
      </c>
      <c r="W103" s="3" t="str">
        <f t="shared" si="12"/>
        <v/>
      </c>
      <c r="X103" s="3" t="str">
        <f t="shared" si="13"/>
        <v/>
      </c>
      <c r="Y103" s="3" t="str">
        <f t="shared" si="14"/>
        <v/>
      </c>
      <c r="Z103" s="3" t="str">
        <f t="shared" si="15"/>
        <v/>
      </c>
      <c r="AA103" s="37" t="str">
        <f t="shared" si="16"/>
        <v/>
      </c>
      <c r="AB103" s="37" t="str">
        <f t="shared" si="17"/>
        <v/>
      </c>
      <c r="AC103" s="37" t="str">
        <f t="shared" si="18"/>
        <v/>
      </c>
      <c r="AD103" s="37" t="str">
        <f t="shared" si="19"/>
        <v/>
      </c>
    </row>
    <row r="104" spans="2:30" ht="12.75">
      <c r="B104" s="48"/>
      <c r="C104" s="48"/>
      <c r="D104" s="47"/>
      <c r="K104" s="51"/>
      <c r="L104" s="23" t="str">
        <f t="shared" si="11"/>
        <v/>
      </c>
      <c r="M104" s="5" t="str">
        <f>IF(COUNT(K104)=1,$L104*SQRT((Calculations!$R$7/($K104-intercept))^2+(Calculations!$S$7/slope)^2),"")</f>
        <v/>
      </c>
      <c r="N104" s="6" t="str">
        <f t="shared" si="20"/>
        <v/>
      </c>
      <c r="W104" s="3" t="str">
        <f t="shared" si="12"/>
        <v/>
      </c>
      <c r="X104" s="3" t="str">
        <f t="shared" si="13"/>
        <v/>
      </c>
      <c r="Y104" s="3" t="str">
        <f t="shared" si="14"/>
        <v/>
      </c>
      <c r="Z104" s="3" t="str">
        <f t="shared" si="15"/>
        <v/>
      </c>
      <c r="AA104" s="37" t="str">
        <f t="shared" si="16"/>
        <v/>
      </c>
      <c r="AB104" s="37" t="str">
        <f t="shared" si="17"/>
        <v/>
      </c>
      <c r="AC104" s="37" t="str">
        <f t="shared" si="18"/>
        <v/>
      </c>
      <c r="AD104" s="37" t="str">
        <f t="shared" si="19"/>
        <v/>
      </c>
    </row>
    <row r="105" spans="2:30" ht="12.75">
      <c r="B105" s="48"/>
      <c r="C105" s="48"/>
      <c r="D105" s="47"/>
      <c r="K105" s="51"/>
      <c r="L105" s="23" t="str">
        <f t="shared" si="11"/>
        <v/>
      </c>
      <c r="M105" s="5" t="str">
        <f>IF(COUNT(K105)=1,$L105*SQRT((Calculations!$R$7/($K105-intercept))^2+(Calculations!$S$7/slope)^2),"")</f>
        <v/>
      </c>
      <c r="N105" s="6" t="str">
        <f t="shared" si="20"/>
        <v/>
      </c>
      <c r="W105" s="3" t="str">
        <f t="shared" si="12"/>
        <v/>
      </c>
      <c r="X105" s="3" t="str">
        <f t="shared" si="13"/>
        <v/>
      </c>
      <c r="Y105" s="3" t="str">
        <f t="shared" si="14"/>
        <v/>
      </c>
      <c r="Z105" s="3" t="str">
        <f t="shared" si="15"/>
        <v/>
      </c>
      <c r="AA105" s="37" t="str">
        <f t="shared" si="16"/>
        <v/>
      </c>
      <c r="AB105" s="37" t="str">
        <f t="shared" si="17"/>
        <v/>
      </c>
      <c r="AC105" s="37" t="str">
        <f t="shared" si="18"/>
        <v/>
      </c>
      <c r="AD105" s="37" t="str">
        <f t="shared" si="19"/>
        <v/>
      </c>
    </row>
    <row r="106" spans="2:30" ht="12.75">
      <c r="B106" s="48"/>
      <c r="C106" s="48"/>
      <c r="D106" s="47"/>
      <c r="K106" s="51"/>
      <c r="L106" s="23" t="str">
        <f t="shared" si="11"/>
        <v/>
      </c>
      <c r="M106" s="5" t="str">
        <f>IF(COUNT(K106)=1,$L106*SQRT((Calculations!$R$7/($K106-intercept))^2+(Calculations!$S$7/slope)^2),"")</f>
        <v/>
      </c>
      <c r="N106" s="6" t="str">
        <f t="shared" si="20"/>
        <v/>
      </c>
      <c r="W106" s="3" t="str">
        <f t="shared" si="12"/>
        <v/>
      </c>
      <c r="X106" s="3" t="str">
        <f t="shared" si="13"/>
        <v/>
      </c>
      <c r="Y106" s="3" t="str">
        <f t="shared" si="14"/>
        <v/>
      </c>
      <c r="Z106" s="3" t="str">
        <f t="shared" si="15"/>
        <v/>
      </c>
      <c r="AA106" s="37" t="str">
        <f t="shared" si="16"/>
        <v/>
      </c>
      <c r="AB106" s="37" t="str">
        <f t="shared" si="17"/>
        <v/>
      </c>
      <c r="AC106" s="37" t="str">
        <f t="shared" si="18"/>
        <v/>
      </c>
      <c r="AD106" s="37" t="str">
        <f t="shared" si="19"/>
        <v/>
      </c>
    </row>
    <row r="107" spans="2:30" ht="12.75">
      <c r="B107" s="48"/>
      <c r="C107" s="48"/>
      <c r="D107" s="47"/>
      <c r="K107" s="51"/>
      <c r="L107" s="23" t="str">
        <f t="shared" si="11"/>
        <v/>
      </c>
      <c r="M107" s="5" t="str">
        <f>IF(COUNT(K107)=1,$L107*SQRT((Calculations!$R$7/($K107-intercept))^2+(Calculations!$S$7/slope)^2),"")</f>
        <v/>
      </c>
      <c r="N107" s="6" t="str">
        <f t="shared" si="20"/>
        <v/>
      </c>
      <c r="W107" s="3" t="str">
        <f t="shared" si="12"/>
        <v/>
      </c>
      <c r="X107" s="3" t="str">
        <f t="shared" si="13"/>
        <v/>
      </c>
      <c r="Y107" s="3" t="str">
        <f t="shared" si="14"/>
        <v/>
      </c>
      <c r="Z107" s="3" t="str">
        <f t="shared" si="15"/>
        <v/>
      </c>
      <c r="AA107" s="37" t="str">
        <f t="shared" si="16"/>
        <v/>
      </c>
      <c r="AB107" s="37" t="str">
        <f t="shared" si="17"/>
        <v/>
      </c>
      <c r="AC107" s="37" t="str">
        <f t="shared" si="18"/>
        <v/>
      </c>
      <c r="AD107" s="37" t="str">
        <f t="shared" si="19"/>
        <v/>
      </c>
    </row>
    <row r="108" spans="2:30" ht="12.75">
      <c r="B108" s="48"/>
      <c r="C108" s="48"/>
      <c r="D108" s="47"/>
      <c r="K108" s="51"/>
      <c r="L108" s="23" t="str">
        <f t="shared" si="11"/>
        <v/>
      </c>
      <c r="M108" s="5" t="str">
        <f>IF(COUNT(K108)=1,$L108*SQRT((Calculations!$R$7/($K108-intercept))^2+(Calculations!$S$7/slope)^2),"")</f>
        <v/>
      </c>
      <c r="N108" s="6" t="str">
        <f t="shared" si="20"/>
        <v/>
      </c>
      <c r="W108" s="3" t="str">
        <f t="shared" si="12"/>
        <v/>
      </c>
      <c r="X108" s="3" t="str">
        <f t="shared" si="13"/>
        <v/>
      </c>
      <c r="Y108" s="3" t="str">
        <f t="shared" si="14"/>
        <v/>
      </c>
      <c r="Z108" s="3" t="str">
        <f t="shared" si="15"/>
        <v/>
      </c>
      <c r="AA108" s="37" t="str">
        <f t="shared" si="16"/>
        <v/>
      </c>
      <c r="AB108" s="37" t="str">
        <f t="shared" si="17"/>
        <v/>
      </c>
      <c r="AC108" s="37" t="str">
        <f t="shared" si="18"/>
        <v/>
      </c>
      <c r="AD108" s="37" t="str">
        <f t="shared" si="19"/>
        <v/>
      </c>
    </row>
    <row r="109" spans="2:30" ht="12.75">
      <c r="B109" s="48"/>
      <c r="C109" s="48"/>
      <c r="D109" s="47"/>
      <c r="K109" s="51"/>
      <c r="L109" s="23" t="str">
        <f t="shared" si="11"/>
        <v/>
      </c>
      <c r="M109" s="5" t="str">
        <f>IF(COUNT(K109)=1,$L109*SQRT((Calculations!$R$7/($K109-intercept))^2+(Calculations!$S$7/slope)^2),"")</f>
        <v/>
      </c>
      <c r="N109" s="6" t="str">
        <f t="shared" si="20"/>
        <v/>
      </c>
      <c r="W109" s="3" t="str">
        <f t="shared" si="12"/>
        <v/>
      </c>
      <c r="X109" s="3" t="str">
        <f t="shared" si="13"/>
        <v/>
      </c>
      <c r="Y109" s="3" t="str">
        <f t="shared" si="14"/>
        <v/>
      </c>
      <c r="Z109" s="3" t="str">
        <f t="shared" si="15"/>
        <v/>
      </c>
      <c r="AA109" s="37" t="str">
        <f t="shared" si="16"/>
        <v/>
      </c>
      <c r="AB109" s="37" t="str">
        <f t="shared" si="17"/>
        <v/>
      </c>
      <c r="AC109" s="37" t="str">
        <f t="shared" si="18"/>
        <v/>
      </c>
      <c r="AD109" s="37" t="str">
        <f t="shared" si="19"/>
        <v/>
      </c>
    </row>
    <row r="110" spans="2:30" ht="12.75">
      <c r="B110" s="48"/>
      <c r="C110" s="48"/>
      <c r="D110" s="47"/>
      <c r="K110" s="51"/>
      <c r="L110" s="23" t="str">
        <f t="shared" si="11"/>
        <v/>
      </c>
      <c r="M110" s="5" t="str">
        <f>IF(COUNT(K110)=1,$L110*SQRT((Calculations!$R$7/($K110-intercept))^2+(Calculations!$S$7/slope)^2),"")</f>
        <v/>
      </c>
      <c r="N110" s="6" t="str">
        <f t="shared" si="20"/>
        <v/>
      </c>
      <c r="W110" s="3" t="str">
        <f t="shared" si="12"/>
        <v/>
      </c>
      <c r="X110" s="3" t="str">
        <f t="shared" si="13"/>
        <v/>
      </c>
      <c r="Y110" s="3" t="str">
        <f t="shared" si="14"/>
        <v/>
      </c>
      <c r="Z110" s="3" t="str">
        <f t="shared" si="15"/>
        <v/>
      </c>
      <c r="AA110" s="37" t="str">
        <f t="shared" si="16"/>
        <v/>
      </c>
      <c r="AB110" s="37" t="str">
        <f t="shared" si="17"/>
        <v/>
      </c>
      <c r="AC110" s="37" t="str">
        <f t="shared" si="18"/>
        <v/>
      </c>
      <c r="AD110" s="37" t="str">
        <f t="shared" si="19"/>
        <v/>
      </c>
    </row>
    <row r="111" spans="2:30" ht="12.75">
      <c r="B111" s="48"/>
      <c r="C111" s="48"/>
      <c r="D111" s="47"/>
      <c r="K111" s="51"/>
      <c r="L111" s="23" t="str">
        <f t="shared" si="11"/>
        <v/>
      </c>
      <c r="M111" s="5" t="str">
        <f>IF(COUNT(K111)=1,$L111*SQRT((Calculations!$R$7/($K111-intercept))^2+(Calculations!$S$7/slope)^2),"")</f>
        <v/>
      </c>
      <c r="N111" s="6" t="str">
        <f t="shared" si="20"/>
        <v/>
      </c>
      <c r="W111" s="3" t="str">
        <f t="shared" si="12"/>
        <v/>
      </c>
      <c r="X111" s="3" t="str">
        <f t="shared" si="13"/>
        <v/>
      </c>
      <c r="Y111" s="3" t="str">
        <f t="shared" si="14"/>
        <v/>
      </c>
      <c r="Z111" s="3" t="str">
        <f t="shared" si="15"/>
        <v/>
      </c>
      <c r="AA111" s="37" t="str">
        <f t="shared" si="16"/>
        <v/>
      </c>
      <c r="AB111" s="37" t="str">
        <f t="shared" si="17"/>
        <v/>
      </c>
      <c r="AC111" s="37" t="str">
        <f t="shared" si="18"/>
        <v/>
      </c>
      <c r="AD111" s="37" t="str">
        <f t="shared" si="19"/>
        <v/>
      </c>
    </row>
    <row r="112" spans="2:30" ht="12.75">
      <c r="B112" s="48"/>
      <c r="C112" s="48"/>
      <c r="D112" s="47"/>
      <c r="K112" s="51"/>
      <c r="L112" s="23" t="str">
        <f t="shared" si="11"/>
        <v/>
      </c>
      <c r="M112" s="5" t="str">
        <f>IF(COUNT(K112)=1,$L112*SQRT((Calculations!$R$7/($K112-intercept))^2+(Calculations!$S$7/slope)^2),"")</f>
        <v/>
      </c>
      <c r="N112" s="6" t="str">
        <f t="shared" si="20"/>
        <v/>
      </c>
      <c r="W112" s="3" t="str">
        <f t="shared" si="12"/>
        <v/>
      </c>
      <c r="X112" s="3" t="str">
        <f t="shared" si="13"/>
        <v/>
      </c>
      <c r="Y112" s="3" t="str">
        <f t="shared" si="14"/>
        <v/>
      </c>
      <c r="Z112" s="3" t="str">
        <f t="shared" si="15"/>
        <v/>
      </c>
      <c r="AA112" s="37" t="str">
        <f t="shared" si="16"/>
        <v/>
      </c>
      <c r="AB112" s="37" t="str">
        <f t="shared" si="17"/>
        <v/>
      </c>
      <c r="AC112" s="37" t="str">
        <f t="shared" si="18"/>
        <v/>
      </c>
      <c r="AD112" s="37" t="str">
        <f t="shared" si="19"/>
        <v/>
      </c>
    </row>
    <row r="113" spans="2:30" ht="12.75">
      <c r="B113" s="48"/>
      <c r="C113" s="48"/>
      <c r="D113" s="47"/>
      <c r="K113" s="51"/>
      <c r="L113" s="23" t="str">
        <f t="shared" si="11"/>
        <v/>
      </c>
      <c r="M113" s="5" t="str">
        <f>IF(COUNT(K113)=1,$L113*SQRT((Calculations!$R$7/($K113-intercept))^2+(Calculations!$S$7/slope)^2),"")</f>
        <v/>
      </c>
      <c r="N113" s="6" t="str">
        <f t="shared" si="20"/>
        <v/>
      </c>
      <c r="W113" s="3" t="str">
        <f t="shared" si="12"/>
        <v/>
      </c>
      <c r="X113" s="3" t="str">
        <f t="shared" si="13"/>
        <v/>
      </c>
      <c r="Y113" s="3" t="str">
        <f t="shared" si="14"/>
        <v/>
      </c>
      <c r="Z113" s="3" t="str">
        <f t="shared" si="15"/>
        <v/>
      </c>
      <c r="AA113" s="37" t="str">
        <f t="shared" si="16"/>
        <v/>
      </c>
      <c r="AB113" s="37" t="str">
        <f t="shared" si="17"/>
        <v/>
      </c>
      <c r="AC113" s="37" t="str">
        <f t="shared" si="18"/>
        <v/>
      </c>
      <c r="AD113" s="37" t="str">
        <f t="shared" si="19"/>
        <v/>
      </c>
    </row>
    <row r="114" spans="2:30" ht="12.75">
      <c r="B114" s="48"/>
      <c r="C114" s="48"/>
      <c r="D114" s="47"/>
      <c r="K114" s="51"/>
      <c r="L114" s="23" t="str">
        <f t="shared" si="11"/>
        <v/>
      </c>
      <c r="M114" s="5" t="str">
        <f>IF(COUNT(K114)=1,$L114*SQRT((Calculations!$R$7/($K114-intercept))^2+(Calculations!$S$7/slope)^2),"")</f>
        <v/>
      </c>
      <c r="N114" s="6" t="str">
        <f t="shared" si="20"/>
        <v/>
      </c>
      <c r="W114" s="3" t="str">
        <f t="shared" si="12"/>
        <v/>
      </c>
      <c r="X114" s="3" t="str">
        <f t="shared" si="13"/>
        <v/>
      </c>
      <c r="Y114" s="3" t="str">
        <f t="shared" si="14"/>
        <v/>
      </c>
      <c r="Z114" s="3" t="str">
        <f t="shared" si="15"/>
        <v/>
      </c>
      <c r="AA114" s="37" t="str">
        <f t="shared" si="16"/>
        <v/>
      </c>
      <c r="AB114" s="37" t="str">
        <f t="shared" si="17"/>
        <v/>
      </c>
      <c r="AC114" s="37" t="str">
        <f t="shared" si="18"/>
        <v/>
      </c>
      <c r="AD114" s="37" t="str">
        <f t="shared" si="19"/>
        <v/>
      </c>
    </row>
    <row r="115" spans="2:30" ht="12.75">
      <c r="B115" s="48"/>
      <c r="C115" s="48"/>
      <c r="D115" s="47"/>
      <c r="K115" s="51"/>
      <c r="L115" s="23" t="str">
        <f t="shared" si="11"/>
        <v/>
      </c>
      <c r="M115" s="5" t="str">
        <f>IF(COUNT(K115)=1,$L115*SQRT((Calculations!$R$7/($K115-intercept))^2+(Calculations!$S$7/slope)^2),"")</f>
        <v/>
      </c>
      <c r="N115" s="6" t="str">
        <f t="shared" si="20"/>
        <v/>
      </c>
      <c r="W115" s="3" t="str">
        <f t="shared" si="12"/>
        <v/>
      </c>
      <c r="X115" s="3" t="str">
        <f t="shared" si="13"/>
        <v/>
      </c>
      <c r="Y115" s="3" t="str">
        <f t="shared" si="14"/>
        <v/>
      </c>
      <c r="Z115" s="3" t="str">
        <f t="shared" si="15"/>
        <v/>
      </c>
      <c r="AA115" s="37" t="str">
        <f t="shared" si="16"/>
        <v/>
      </c>
      <c r="AB115" s="37" t="str">
        <f t="shared" si="17"/>
        <v/>
      </c>
      <c r="AC115" s="37" t="str">
        <f t="shared" si="18"/>
        <v/>
      </c>
      <c r="AD115" s="37" t="str">
        <f t="shared" si="19"/>
        <v/>
      </c>
    </row>
    <row r="116" spans="2:30" ht="12.75">
      <c r="B116" s="48"/>
      <c r="C116" s="48"/>
      <c r="D116" s="47"/>
      <c r="K116" s="51"/>
      <c r="L116" s="23" t="str">
        <f t="shared" si="11"/>
        <v/>
      </c>
      <c r="M116" s="5" t="str">
        <f>IF(COUNT(K116)=1,$L116*SQRT((Calculations!$R$7/($K116-intercept))^2+(Calculations!$S$7/slope)^2),"")</f>
        <v/>
      </c>
      <c r="N116" s="6" t="str">
        <f t="shared" si="20"/>
        <v/>
      </c>
      <c r="W116" s="3" t="str">
        <f t="shared" si="12"/>
        <v/>
      </c>
      <c r="X116" s="3" t="str">
        <f t="shared" si="13"/>
        <v/>
      </c>
      <c r="Y116" s="3" t="str">
        <f t="shared" si="14"/>
        <v/>
      </c>
      <c r="Z116" s="3" t="str">
        <f t="shared" si="15"/>
        <v/>
      </c>
      <c r="AA116" s="37" t="str">
        <f t="shared" si="16"/>
        <v/>
      </c>
      <c r="AB116" s="37" t="str">
        <f t="shared" si="17"/>
        <v/>
      </c>
      <c r="AC116" s="37" t="str">
        <f t="shared" si="18"/>
        <v/>
      </c>
      <c r="AD116" s="37" t="str">
        <f t="shared" si="19"/>
        <v/>
      </c>
    </row>
    <row r="117" spans="2:30" ht="12.75">
      <c r="B117" s="48"/>
      <c r="C117" s="48"/>
      <c r="D117" s="47"/>
      <c r="K117" s="51"/>
      <c r="L117" s="23" t="str">
        <f t="shared" si="11"/>
        <v/>
      </c>
      <c r="M117" s="5" t="str">
        <f>IF(COUNT(K117)=1,$L117*SQRT((Calculations!$R$7/($K117-intercept))^2+(Calculations!$S$7/slope)^2),"")</f>
        <v/>
      </c>
      <c r="N117" s="6" t="str">
        <f t="shared" si="20"/>
        <v/>
      </c>
      <c r="W117" s="3" t="str">
        <f t="shared" si="12"/>
        <v/>
      </c>
      <c r="X117" s="3" t="str">
        <f t="shared" si="13"/>
        <v/>
      </c>
      <c r="Y117" s="3" t="str">
        <f t="shared" si="14"/>
        <v/>
      </c>
      <c r="Z117" s="3" t="str">
        <f t="shared" si="15"/>
        <v/>
      </c>
      <c r="AA117" s="37" t="str">
        <f t="shared" si="16"/>
        <v/>
      </c>
      <c r="AB117" s="37" t="str">
        <f t="shared" si="17"/>
        <v/>
      </c>
      <c r="AC117" s="37" t="str">
        <f t="shared" si="18"/>
        <v/>
      </c>
      <c r="AD117" s="37" t="str">
        <f t="shared" si="19"/>
        <v/>
      </c>
    </row>
    <row r="118" spans="2:30" ht="12.75">
      <c r="B118" s="48"/>
      <c r="C118" s="48"/>
      <c r="D118" s="47"/>
      <c r="K118" s="51"/>
      <c r="L118" s="23" t="str">
        <f t="shared" si="11"/>
        <v/>
      </c>
      <c r="M118" s="5" t="str">
        <f>IF(COUNT(K118)=1,$L118*SQRT((Calculations!$R$7/($K118-intercept))^2+(Calculations!$S$7/slope)^2),"")</f>
        <v/>
      </c>
      <c r="N118" s="6" t="str">
        <f t="shared" si="20"/>
        <v/>
      </c>
      <c r="W118" s="3" t="str">
        <f t="shared" si="12"/>
        <v/>
      </c>
      <c r="X118" s="3" t="str">
        <f t="shared" si="13"/>
        <v/>
      </c>
      <c r="Y118" s="3" t="str">
        <f t="shared" si="14"/>
        <v/>
      </c>
      <c r="Z118" s="3" t="str">
        <f t="shared" si="15"/>
        <v/>
      </c>
      <c r="AA118" s="37" t="str">
        <f t="shared" si="16"/>
        <v/>
      </c>
      <c r="AB118" s="37" t="str">
        <f t="shared" si="17"/>
        <v/>
      </c>
      <c r="AC118" s="37" t="str">
        <f t="shared" si="18"/>
        <v/>
      </c>
      <c r="AD118" s="37" t="str">
        <f t="shared" si="19"/>
        <v/>
      </c>
    </row>
    <row r="119" spans="2:30" ht="12.75">
      <c r="B119" s="48"/>
      <c r="C119" s="48"/>
      <c r="D119" s="47"/>
      <c r="K119" s="51"/>
      <c r="L119" s="23" t="str">
        <f t="shared" si="11"/>
        <v/>
      </c>
      <c r="M119" s="5" t="str">
        <f>IF(COUNT(K119)=1,$L119*SQRT((Calculations!$R$7/($K119-intercept))^2+(Calculations!$S$7/slope)^2),"")</f>
        <v/>
      </c>
      <c r="N119" s="6" t="str">
        <f t="shared" si="20"/>
        <v/>
      </c>
      <c r="W119" s="3" t="str">
        <f t="shared" si="12"/>
        <v/>
      </c>
      <c r="X119" s="3" t="str">
        <f t="shared" si="13"/>
        <v/>
      </c>
      <c r="Y119" s="3" t="str">
        <f t="shared" si="14"/>
        <v/>
      </c>
      <c r="Z119" s="3" t="str">
        <f t="shared" si="15"/>
        <v/>
      </c>
      <c r="AA119" s="37" t="str">
        <f t="shared" si="16"/>
        <v/>
      </c>
      <c r="AB119" s="37" t="str">
        <f t="shared" si="17"/>
        <v/>
      </c>
      <c r="AC119" s="37" t="str">
        <f t="shared" si="18"/>
        <v/>
      </c>
      <c r="AD119" s="37" t="str">
        <f t="shared" si="19"/>
        <v/>
      </c>
    </row>
    <row r="120" spans="2:30" ht="12.75">
      <c r="B120" s="48"/>
      <c r="C120" s="48"/>
      <c r="D120" s="47"/>
      <c r="K120" s="51"/>
      <c r="L120" s="23" t="str">
        <f t="shared" si="11"/>
        <v/>
      </c>
      <c r="M120" s="5" t="str">
        <f>IF(COUNT(K120)=1,$L120*SQRT((Calculations!$R$7/($K120-intercept))^2+(Calculations!$S$7/slope)^2),"")</f>
        <v/>
      </c>
      <c r="N120" s="6" t="str">
        <f t="shared" si="20"/>
        <v/>
      </c>
      <c r="W120" s="3" t="str">
        <f t="shared" si="12"/>
        <v/>
      </c>
      <c r="X120" s="3" t="str">
        <f t="shared" si="13"/>
        <v/>
      </c>
      <c r="Y120" s="3" t="str">
        <f t="shared" si="14"/>
        <v/>
      </c>
      <c r="Z120" s="3" t="str">
        <f t="shared" si="15"/>
        <v/>
      </c>
      <c r="AA120" s="37" t="str">
        <f t="shared" si="16"/>
        <v/>
      </c>
      <c r="AB120" s="37" t="str">
        <f t="shared" si="17"/>
        <v/>
      </c>
      <c r="AC120" s="37" t="str">
        <f t="shared" si="18"/>
        <v/>
      </c>
      <c r="AD120" s="37" t="str">
        <f t="shared" si="19"/>
        <v/>
      </c>
    </row>
    <row r="121" spans="2:30" ht="12.75">
      <c r="B121" s="48"/>
      <c r="C121" s="48"/>
      <c r="D121" s="47"/>
      <c r="K121" s="51"/>
      <c r="L121" s="23" t="str">
        <f t="shared" si="11"/>
        <v/>
      </c>
      <c r="M121" s="5" t="str">
        <f>IF(COUNT(K121)=1,$L121*SQRT((Calculations!$R$7/($K121-intercept))^2+(Calculations!$S$7/slope)^2),"")</f>
        <v/>
      </c>
      <c r="N121" s="6" t="str">
        <f t="shared" si="20"/>
        <v/>
      </c>
      <c r="W121" s="3" t="str">
        <f t="shared" si="12"/>
        <v/>
      </c>
      <c r="X121" s="3" t="str">
        <f t="shared" si="13"/>
        <v/>
      </c>
      <c r="Y121" s="3" t="str">
        <f t="shared" si="14"/>
        <v/>
      </c>
      <c r="Z121" s="3" t="str">
        <f t="shared" si="15"/>
        <v/>
      </c>
      <c r="AA121" s="37" t="str">
        <f t="shared" si="16"/>
        <v/>
      </c>
      <c r="AB121" s="37" t="str">
        <f t="shared" si="17"/>
        <v/>
      </c>
      <c r="AC121" s="37" t="str">
        <f t="shared" si="18"/>
        <v/>
      </c>
      <c r="AD121" s="37" t="str">
        <f t="shared" si="19"/>
        <v/>
      </c>
    </row>
    <row r="122" spans="2:30" ht="12.75">
      <c r="B122" s="48"/>
      <c r="C122" s="48"/>
      <c r="D122" s="47"/>
      <c r="K122" s="51"/>
      <c r="L122" s="23" t="str">
        <f t="shared" si="11"/>
        <v/>
      </c>
      <c r="M122" s="5" t="str">
        <f>IF(COUNT(K122)=1,$L122*SQRT((Calculations!$R$7/($K122-intercept))^2+(Calculations!$S$7/slope)^2),"")</f>
        <v/>
      </c>
      <c r="N122" s="6" t="str">
        <f t="shared" si="20"/>
        <v/>
      </c>
      <c r="W122" s="3" t="str">
        <f t="shared" si="12"/>
        <v/>
      </c>
      <c r="X122" s="3" t="str">
        <f t="shared" si="13"/>
        <v/>
      </c>
      <c r="Y122" s="3" t="str">
        <f t="shared" si="14"/>
        <v/>
      </c>
      <c r="Z122" s="3" t="str">
        <f t="shared" si="15"/>
        <v/>
      </c>
      <c r="AA122" s="37" t="str">
        <f t="shared" si="16"/>
        <v/>
      </c>
      <c r="AB122" s="37" t="str">
        <f t="shared" si="17"/>
        <v/>
      </c>
      <c r="AC122" s="37" t="str">
        <f t="shared" si="18"/>
        <v/>
      </c>
      <c r="AD122" s="37" t="str">
        <f t="shared" si="19"/>
        <v/>
      </c>
    </row>
    <row r="123" spans="2:30" ht="12.75">
      <c r="B123" s="48"/>
      <c r="C123" s="48"/>
      <c r="D123" s="47"/>
      <c r="K123" s="51"/>
      <c r="L123" s="23" t="str">
        <f t="shared" si="11"/>
        <v/>
      </c>
      <c r="M123" s="5" t="str">
        <f>IF(COUNT(K123)=1,$L123*SQRT((Calculations!$R$7/($K123-intercept))^2+(Calculations!$S$7/slope)^2),"")</f>
        <v/>
      </c>
      <c r="N123" s="6" t="str">
        <f t="shared" si="20"/>
        <v/>
      </c>
      <c r="W123" s="3" t="str">
        <f t="shared" si="12"/>
        <v/>
      </c>
      <c r="X123" s="3" t="str">
        <f t="shared" si="13"/>
        <v/>
      </c>
      <c r="Y123" s="3" t="str">
        <f t="shared" si="14"/>
        <v/>
      </c>
      <c r="Z123" s="3" t="str">
        <f t="shared" si="15"/>
        <v/>
      </c>
      <c r="AA123" s="37" t="str">
        <f t="shared" si="16"/>
        <v/>
      </c>
      <c r="AB123" s="37" t="str">
        <f t="shared" si="17"/>
        <v/>
      </c>
      <c r="AC123" s="37" t="str">
        <f t="shared" si="18"/>
        <v/>
      </c>
      <c r="AD123" s="37" t="str">
        <f t="shared" si="19"/>
        <v/>
      </c>
    </row>
    <row r="124" spans="2:30" ht="12.75">
      <c r="B124" s="48"/>
      <c r="C124" s="48"/>
      <c r="D124" s="47"/>
      <c r="K124" s="51"/>
      <c r="L124" s="23" t="str">
        <f t="shared" si="11"/>
        <v/>
      </c>
      <c r="M124" s="5" t="str">
        <f>IF(COUNT(K124)=1,$L124*SQRT((Calculations!$R$7/($K124-intercept))^2+(Calculations!$S$7/slope)^2),"")</f>
        <v/>
      </c>
      <c r="N124" s="6" t="str">
        <f t="shared" si="20"/>
        <v/>
      </c>
      <c r="W124" s="3" t="str">
        <f t="shared" si="12"/>
        <v/>
      </c>
      <c r="X124" s="3" t="str">
        <f t="shared" si="13"/>
        <v/>
      </c>
      <c r="Y124" s="3" t="str">
        <f t="shared" si="14"/>
        <v/>
      </c>
      <c r="Z124" s="3" t="str">
        <f t="shared" si="15"/>
        <v/>
      </c>
      <c r="AA124" s="37" t="str">
        <f t="shared" si="16"/>
        <v/>
      </c>
      <c r="AB124" s="37" t="str">
        <f t="shared" si="17"/>
        <v/>
      </c>
      <c r="AC124" s="37" t="str">
        <f t="shared" si="18"/>
        <v/>
      </c>
      <c r="AD124" s="37" t="str">
        <f t="shared" si="19"/>
        <v/>
      </c>
    </row>
    <row r="125" spans="2:30" ht="12.75">
      <c r="B125" s="48"/>
      <c r="C125" s="48"/>
      <c r="D125" s="47"/>
      <c r="K125" s="51"/>
      <c r="L125" s="23" t="str">
        <f t="shared" si="11"/>
        <v/>
      </c>
      <c r="M125" s="5" t="str">
        <f>IF(COUNT(K125)=1,$L125*SQRT((Calculations!$R$7/($K125-intercept))^2+(Calculations!$S$7/slope)^2),"")</f>
        <v/>
      </c>
      <c r="N125" s="6" t="str">
        <f t="shared" si="20"/>
        <v/>
      </c>
      <c r="W125" s="3" t="str">
        <f t="shared" si="12"/>
        <v/>
      </c>
      <c r="X125" s="3" t="str">
        <f t="shared" si="13"/>
        <v/>
      </c>
      <c r="Y125" s="3" t="str">
        <f t="shared" si="14"/>
        <v/>
      </c>
      <c r="Z125" s="3" t="str">
        <f t="shared" si="15"/>
        <v/>
      </c>
      <c r="AA125" s="37" t="str">
        <f t="shared" si="16"/>
        <v/>
      </c>
      <c r="AB125" s="37" t="str">
        <f t="shared" si="17"/>
        <v/>
      </c>
      <c r="AC125" s="37" t="str">
        <f t="shared" si="18"/>
        <v/>
      </c>
      <c r="AD125" s="37" t="str">
        <f t="shared" si="19"/>
        <v/>
      </c>
    </row>
    <row r="126" spans="2:30" ht="12.75">
      <c r="B126" s="48"/>
      <c r="C126" s="48"/>
      <c r="D126" s="47"/>
      <c r="K126" s="51"/>
      <c r="L126" s="23" t="str">
        <f t="shared" si="11"/>
        <v/>
      </c>
      <c r="M126" s="5" t="str">
        <f>IF(COUNT(K126)=1,$L126*SQRT((Calculations!$R$7/($K126-intercept))^2+(Calculations!$S$7/slope)^2),"")</f>
        <v/>
      </c>
      <c r="N126" s="6" t="str">
        <f t="shared" si="20"/>
        <v/>
      </c>
      <c r="W126" s="3" t="str">
        <f t="shared" si="12"/>
        <v/>
      </c>
      <c r="X126" s="3" t="str">
        <f t="shared" si="13"/>
        <v/>
      </c>
      <c r="Y126" s="3" t="str">
        <f t="shared" si="14"/>
        <v/>
      </c>
      <c r="Z126" s="3" t="str">
        <f t="shared" si="15"/>
        <v/>
      </c>
      <c r="AA126" s="37" t="str">
        <f t="shared" si="16"/>
        <v/>
      </c>
      <c r="AB126" s="37" t="str">
        <f t="shared" si="17"/>
        <v/>
      </c>
      <c r="AC126" s="37" t="str">
        <f t="shared" si="18"/>
        <v/>
      </c>
      <c r="AD126" s="37" t="str">
        <f t="shared" si="19"/>
        <v/>
      </c>
    </row>
    <row r="127" spans="2:30" ht="12.75">
      <c r="B127" s="48"/>
      <c r="C127" s="48"/>
      <c r="D127" s="47"/>
      <c r="K127" s="51"/>
      <c r="L127" s="23" t="str">
        <f t="shared" si="11"/>
        <v/>
      </c>
      <c r="M127" s="5" t="str">
        <f>IF(COUNT(K127)=1,$L127*SQRT((Calculations!$R$7/($K127-intercept))^2+(Calculations!$S$7/slope)^2),"")</f>
        <v/>
      </c>
      <c r="N127" s="6" t="str">
        <f t="shared" si="20"/>
        <v/>
      </c>
      <c r="W127" s="3" t="str">
        <f t="shared" si="12"/>
        <v/>
      </c>
      <c r="X127" s="3" t="str">
        <f t="shared" si="13"/>
        <v/>
      </c>
      <c r="Y127" s="3" t="str">
        <f t="shared" si="14"/>
        <v/>
      </c>
      <c r="Z127" s="3" t="str">
        <f t="shared" si="15"/>
        <v/>
      </c>
      <c r="AA127" s="37" t="str">
        <f t="shared" si="16"/>
        <v/>
      </c>
      <c r="AB127" s="37" t="str">
        <f t="shared" si="17"/>
        <v/>
      </c>
      <c r="AC127" s="37" t="str">
        <f t="shared" si="18"/>
        <v/>
      </c>
      <c r="AD127" s="37" t="str">
        <f t="shared" si="19"/>
        <v/>
      </c>
    </row>
    <row r="128" spans="2:30" ht="12.75">
      <c r="B128" s="48"/>
      <c r="C128" s="48"/>
      <c r="D128" s="47"/>
      <c r="K128" s="51"/>
      <c r="L128" s="23" t="str">
        <f t="shared" si="11"/>
        <v/>
      </c>
      <c r="M128" s="5" t="str">
        <f>IF(COUNT(K128)=1,$L128*SQRT((Calculations!$R$7/($K128-intercept))^2+(Calculations!$S$7/slope)^2),"")</f>
        <v/>
      </c>
      <c r="N128" s="6" t="str">
        <f t="shared" si="20"/>
        <v/>
      </c>
      <c r="W128" s="3" t="str">
        <f t="shared" si="12"/>
        <v/>
      </c>
      <c r="X128" s="3" t="str">
        <f t="shared" si="13"/>
        <v/>
      </c>
      <c r="Y128" s="3" t="str">
        <f t="shared" si="14"/>
        <v/>
      </c>
      <c r="Z128" s="3" t="str">
        <f t="shared" si="15"/>
        <v/>
      </c>
      <c r="AA128" s="37" t="str">
        <f t="shared" si="16"/>
        <v/>
      </c>
      <c r="AB128" s="37" t="str">
        <f t="shared" si="17"/>
        <v/>
      </c>
      <c r="AC128" s="37" t="str">
        <f t="shared" si="18"/>
        <v/>
      </c>
      <c r="AD128" s="37" t="str">
        <f t="shared" si="19"/>
        <v/>
      </c>
    </row>
    <row r="129" spans="2:30" ht="12.75">
      <c r="B129" s="48"/>
      <c r="C129" s="48"/>
      <c r="D129" s="47"/>
      <c r="K129" s="51"/>
      <c r="L129" s="23" t="str">
        <f t="shared" si="11"/>
        <v/>
      </c>
      <c r="M129" s="5" t="str">
        <f>IF(COUNT(K129)=1,$L129*SQRT((Calculations!$R$7/($K129-intercept))^2+(Calculations!$S$7/slope)^2),"")</f>
        <v/>
      </c>
      <c r="N129" s="6" t="str">
        <f t="shared" si="20"/>
        <v/>
      </c>
      <c r="W129" s="3" t="str">
        <f t="shared" si="12"/>
        <v/>
      </c>
      <c r="X129" s="3" t="str">
        <f t="shared" si="13"/>
        <v/>
      </c>
      <c r="Y129" s="3" t="str">
        <f t="shared" si="14"/>
        <v/>
      </c>
      <c r="Z129" s="3" t="str">
        <f t="shared" si="15"/>
        <v/>
      </c>
      <c r="AA129" s="37" t="str">
        <f t="shared" si="16"/>
        <v/>
      </c>
      <c r="AB129" s="37" t="str">
        <f t="shared" si="17"/>
        <v/>
      </c>
      <c r="AC129" s="37" t="str">
        <f t="shared" si="18"/>
        <v/>
      </c>
      <c r="AD129" s="37" t="str">
        <f t="shared" si="19"/>
        <v/>
      </c>
    </row>
    <row r="130" spans="2:30" ht="12.75">
      <c r="B130" s="48"/>
      <c r="C130" s="48"/>
      <c r="D130" s="47"/>
      <c r="K130" s="51"/>
      <c r="L130" s="23" t="str">
        <f t="shared" si="11"/>
        <v/>
      </c>
      <c r="M130" s="5" t="str">
        <f>IF(COUNT(K130)=1,$L130*SQRT((Calculations!$R$7/($K130-intercept))^2+(Calculations!$S$7/slope)^2),"")</f>
        <v/>
      </c>
      <c r="N130" s="6" t="str">
        <f t="shared" si="20"/>
        <v/>
      </c>
      <c r="W130" s="3" t="str">
        <f t="shared" si="12"/>
        <v/>
      </c>
      <c r="X130" s="3" t="str">
        <f t="shared" si="13"/>
        <v/>
      </c>
      <c r="Y130" s="3" t="str">
        <f t="shared" si="14"/>
        <v/>
      </c>
      <c r="Z130" s="3" t="str">
        <f t="shared" si="15"/>
        <v/>
      </c>
      <c r="AA130" s="37" t="str">
        <f t="shared" si="16"/>
        <v/>
      </c>
      <c r="AB130" s="37" t="str">
        <f t="shared" si="17"/>
        <v/>
      </c>
      <c r="AC130" s="37" t="str">
        <f t="shared" si="18"/>
        <v/>
      </c>
      <c r="AD130" s="37" t="str">
        <f t="shared" si="19"/>
        <v/>
      </c>
    </row>
    <row r="131" spans="2:30" ht="12.75">
      <c r="B131" s="48"/>
      <c r="C131" s="48"/>
      <c r="D131" s="47"/>
      <c r="K131" s="51"/>
      <c r="L131" s="23" t="str">
        <f t="shared" si="11"/>
        <v/>
      </c>
      <c r="M131" s="5" t="str">
        <f>IF(COUNT(K131)=1,$L131*SQRT((Calculations!$R$7/($K131-intercept))^2+(Calculations!$S$7/slope)^2),"")</f>
        <v/>
      </c>
      <c r="N131" s="6" t="str">
        <f t="shared" si="20"/>
        <v/>
      </c>
      <c r="W131" s="3" t="str">
        <f t="shared" si="12"/>
        <v/>
      </c>
      <c r="X131" s="3" t="str">
        <f t="shared" si="13"/>
        <v/>
      </c>
      <c r="Y131" s="3" t="str">
        <f t="shared" si="14"/>
        <v/>
      </c>
      <c r="Z131" s="3" t="str">
        <f t="shared" si="15"/>
        <v/>
      </c>
      <c r="AA131" s="37" t="str">
        <f t="shared" si="16"/>
        <v/>
      </c>
      <c r="AB131" s="37" t="str">
        <f t="shared" si="17"/>
        <v/>
      </c>
      <c r="AC131" s="37" t="str">
        <f t="shared" si="18"/>
        <v/>
      </c>
      <c r="AD131" s="37" t="str">
        <f t="shared" si="19"/>
        <v/>
      </c>
    </row>
    <row r="132" spans="2:30" ht="12.75">
      <c r="B132" s="48"/>
      <c r="C132" s="48"/>
      <c r="D132" s="47"/>
      <c r="K132" s="51"/>
      <c r="L132" s="23" t="str">
        <f t="shared" si="11"/>
        <v/>
      </c>
      <c r="M132" s="5" t="str">
        <f>IF(COUNT(K132)=1,$L132*SQRT((Calculations!$R$7/($K132-intercept))^2+(Calculations!$S$7/slope)^2),"")</f>
        <v/>
      </c>
      <c r="N132" s="6" t="str">
        <f t="shared" si="20"/>
        <v/>
      </c>
      <c r="W132" s="3" t="str">
        <f t="shared" si="12"/>
        <v/>
      </c>
      <c r="X132" s="3" t="str">
        <f t="shared" si="13"/>
        <v/>
      </c>
      <c r="Y132" s="3" t="str">
        <f t="shared" si="14"/>
        <v/>
      </c>
      <c r="Z132" s="3" t="str">
        <f t="shared" si="15"/>
        <v/>
      </c>
      <c r="AA132" s="37" t="str">
        <f t="shared" si="16"/>
        <v/>
      </c>
      <c r="AB132" s="37" t="str">
        <f t="shared" si="17"/>
        <v/>
      </c>
      <c r="AC132" s="37" t="str">
        <f t="shared" si="18"/>
        <v/>
      </c>
      <c r="AD132" s="37" t="str">
        <f t="shared" si="19"/>
        <v/>
      </c>
    </row>
    <row r="133" spans="2:30" ht="12.75">
      <c r="B133" s="48"/>
      <c r="C133" s="48"/>
      <c r="D133" s="47"/>
      <c r="K133" s="51"/>
      <c r="L133" s="23" t="str">
        <f t="shared" si="11"/>
        <v/>
      </c>
      <c r="M133" s="5" t="str">
        <f>IF(COUNT(K133)=1,$L133*SQRT((Calculations!$R$7/($K133-intercept))^2+(Calculations!$S$7/slope)^2),"")</f>
        <v/>
      </c>
      <c r="N133" s="6" t="str">
        <f t="shared" si="20"/>
        <v/>
      </c>
      <c r="W133" s="3" t="str">
        <f t="shared" si="12"/>
        <v/>
      </c>
      <c r="X133" s="3" t="str">
        <f t="shared" si="13"/>
        <v/>
      </c>
      <c r="Y133" s="3" t="str">
        <f t="shared" si="14"/>
        <v/>
      </c>
      <c r="Z133" s="3" t="str">
        <f t="shared" si="15"/>
        <v/>
      </c>
      <c r="AA133" s="37" t="str">
        <f t="shared" si="16"/>
        <v/>
      </c>
      <c r="AB133" s="37" t="str">
        <f t="shared" si="17"/>
        <v/>
      </c>
      <c r="AC133" s="37" t="str">
        <f t="shared" si="18"/>
        <v/>
      </c>
      <c r="AD133" s="37" t="str">
        <f t="shared" si="19"/>
        <v/>
      </c>
    </row>
    <row r="134" spans="2:30" ht="12.75">
      <c r="B134" s="48"/>
      <c r="C134" s="48"/>
      <c r="D134" s="47"/>
      <c r="K134" s="51"/>
      <c r="L134" s="23" t="str">
        <f aca="true" t="shared" si="21" ref="L134:L197">IF(COUNT(K134)=1,(K134-intercept)/slope,"")</f>
        <v/>
      </c>
      <c r="M134" s="5" t="str">
        <f>IF(COUNT(K134)=1,$L134*SQRT((Calculations!$R$7/($K134-intercept))^2+(Calculations!$S$7/slope)^2),"")</f>
        <v/>
      </c>
      <c r="N134" s="6" t="str">
        <f t="shared" si="20"/>
        <v/>
      </c>
      <c r="W134" s="3" t="str">
        <f t="shared" si="12"/>
        <v/>
      </c>
      <c r="X134" s="3" t="str">
        <f t="shared" si="13"/>
        <v/>
      </c>
      <c r="Y134" s="3" t="str">
        <f t="shared" si="14"/>
        <v/>
      </c>
      <c r="Z134" s="3" t="str">
        <f t="shared" si="15"/>
        <v/>
      </c>
      <c r="AA134" s="37" t="str">
        <f t="shared" si="16"/>
        <v/>
      </c>
      <c r="AB134" s="37" t="str">
        <f t="shared" si="17"/>
        <v/>
      </c>
      <c r="AC134" s="37" t="str">
        <f t="shared" si="18"/>
        <v/>
      </c>
      <c r="AD134" s="37" t="str">
        <f t="shared" si="19"/>
        <v/>
      </c>
    </row>
    <row r="135" spans="2:30" ht="12.75">
      <c r="B135" s="48"/>
      <c r="C135" s="48"/>
      <c r="D135" s="47"/>
      <c r="K135" s="51"/>
      <c r="L135" s="23" t="str">
        <f t="shared" si="21"/>
        <v/>
      </c>
      <c r="M135" s="5" t="str">
        <f>IF(COUNT(K135)=1,$L135*SQRT((Calculations!$R$7/($K135-intercept))^2+(Calculations!$S$7/slope)^2),"")</f>
        <v/>
      </c>
      <c r="N135" s="6" t="str">
        <f t="shared" si="20"/>
        <v/>
      </c>
      <c r="W135" s="3" t="str">
        <f aca="true" t="shared" si="22" ref="W135:W198">IF(COUNT($C135:$D135)=2,1/C135,"")</f>
        <v/>
      </c>
      <c r="X135" s="3" t="str">
        <f aca="true" t="shared" si="23" ref="X135:X198">IF(COUNT($C135:$D135)=2,1/(C135*C135),"")</f>
        <v/>
      </c>
      <c r="Y135" s="3" t="str">
        <f aca="true" t="shared" si="24" ref="Y135:Y198">IF(COUNT($C135:$D135)=2,1/D135,"")</f>
        <v/>
      </c>
      <c r="Z135" s="3" t="str">
        <f aca="true" t="shared" si="25" ref="Z135:Z198">IF(COUNT($C135:$D135)=2,1/(D135*D135),"")</f>
        <v/>
      </c>
      <c r="AA135" s="37" t="str">
        <f aca="true" t="shared" si="26" ref="AA135:AA198">IF(COUNT($C135:$D135)=2,W135/W$3,"")</f>
        <v/>
      </c>
      <c r="AB135" s="37" t="str">
        <f aca="true" t="shared" si="27" ref="AB135:AB198">IF(COUNT($C135:$D135)=2,X135/X$3,"")</f>
        <v/>
      </c>
      <c r="AC135" s="37" t="str">
        <f aca="true" t="shared" si="28" ref="AC135:AC198">IF(COUNT($C135:$D135)=2,Y135/Y$3,"")</f>
        <v/>
      </c>
      <c r="AD135" s="37" t="str">
        <f aca="true" t="shared" si="29" ref="AD135:AD198">IF(COUNT($C135:$D135)=2,Z135/Z$3,"")</f>
        <v/>
      </c>
    </row>
    <row r="136" spans="2:30" ht="12.75">
      <c r="B136" s="48"/>
      <c r="C136" s="48"/>
      <c r="D136" s="47"/>
      <c r="K136" s="51"/>
      <c r="L136" s="23" t="str">
        <f t="shared" si="21"/>
        <v/>
      </c>
      <c r="M136" s="5" t="str">
        <f>IF(COUNT(K136)=1,$L136*SQRT((Calculations!$R$7/($K136-intercept))^2+(Calculations!$S$7/slope)^2),"")</f>
        <v/>
      </c>
      <c r="N136" s="6" t="str">
        <f t="shared" si="20"/>
        <v/>
      </c>
      <c r="W136" s="3" t="str">
        <f t="shared" si="22"/>
        <v/>
      </c>
      <c r="X136" s="3" t="str">
        <f t="shared" si="23"/>
        <v/>
      </c>
      <c r="Y136" s="3" t="str">
        <f t="shared" si="24"/>
        <v/>
      </c>
      <c r="Z136" s="3" t="str">
        <f t="shared" si="25"/>
        <v/>
      </c>
      <c r="AA136" s="37" t="str">
        <f t="shared" si="26"/>
        <v/>
      </c>
      <c r="AB136" s="37" t="str">
        <f t="shared" si="27"/>
        <v/>
      </c>
      <c r="AC136" s="37" t="str">
        <f t="shared" si="28"/>
        <v/>
      </c>
      <c r="AD136" s="37" t="str">
        <f t="shared" si="29"/>
        <v/>
      </c>
    </row>
    <row r="137" spans="2:30" ht="12.75">
      <c r="B137" s="48"/>
      <c r="C137" s="48"/>
      <c r="D137" s="47"/>
      <c r="K137" s="51"/>
      <c r="L137" s="23" t="str">
        <f t="shared" si="21"/>
        <v/>
      </c>
      <c r="M137" s="5" t="str">
        <f>IF(COUNT(K137)=1,$L137*SQRT((Calculations!$R$7/($K137-intercept))^2+(Calculations!$S$7/slope)^2),"")</f>
        <v/>
      </c>
      <c r="N137" s="6" t="str">
        <f t="shared" si="20"/>
        <v/>
      </c>
      <c r="W137" s="3" t="str">
        <f t="shared" si="22"/>
        <v/>
      </c>
      <c r="X137" s="3" t="str">
        <f t="shared" si="23"/>
        <v/>
      </c>
      <c r="Y137" s="3" t="str">
        <f t="shared" si="24"/>
        <v/>
      </c>
      <c r="Z137" s="3" t="str">
        <f t="shared" si="25"/>
        <v/>
      </c>
      <c r="AA137" s="37" t="str">
        <f t="shared" si="26"/>
        <v/>
      </c>
      <c r="AB137" s="37" t="str">
        <f t="shared" si="27"/>
        <v/>
      </c>
      <c r="AC137" s="37" t="str">
        <f t="shared" si="28"/>
        <v/>
      </c>
      <c r="AD137" s="37" t="str">
        <f t="shared" si="29"/>
        <v/>
      </c>
    </row>
    <row r="138" spans="2:30" ht="12.75">
      <c r="B138" s="48"/>
      <c r="C138" s="48"/>
      <c r="D138" s="47"/>
      <c r="K138" s="51"/>
      <c r="L138" s="23" t="str">
        <f t="shared" si="21"/>
        <v/>
      </c>
      <c r="M138" s="5" t="str">
        <f>IF(COUNT(K138)=1,$L138*SQRT((Calculations!$R$7/($K138-intercept))^2+(Calculations!$S$7/slope)^2),"")</f>
        <v/>
      </c>
      <c r="N138" s="6" t="str">
        <f t="shared" si="20"/>
        <v/>
      </c>
      <c r="W138" s="3" t="str">
        <f t="shared" si="22"/>
        <v/>
      </c>
      <c r="X138" s="3" t="str">
        <f t="shared" si="23"/>
        <v/>
      </c>
      <c r="Y138" s="3" t="str">
        <f t="shared" si="24"/>
        <v/>
      </c>
      <c r="Z138" s="3" t="str">
        <f t="shared" si="25"/>
        <v/>
      </c>
      <c r="AA138" s="37" t="str">
        <f t="shared" si="26"/>
        <v/>
      </c>
      <c r="AB138" s="37" t="str">
        <f t="shared" si="27"/>
        <v/>
      </c>
      <c r="AC138" s="37" t="str">
        <f t="shared" si="28"/>
        <v/>
      </c>
      <c r="AD138" s="37" t="str">
        <f t="shared" si="29"/>
        <v/>
      </c>
    </row>
    <row r="139" spans="2:30" ht="12.75">
      <c r="B139" s="48"/>
      <c r="C139" s="48"/>
      <c r="D139" s="47"/>
      <c r="K139" s="51"/>
      <c r="L139" s="23" t="str">
        <f t="shared" si="21"/>
        <v/>
      </c>
      <c r="M139" s="5" t="str">
        <f>IF(COUNT(K139)=1,$L139*SQRT((Calculations!$R$7/($K139-intercept))^2+(Calculations!$S$7/slope)^2),"")</f>
        <v/>
      </c>
      <c r="N139" s="6" t="str">
        <f t="shared" si="20"/>
        <v/>
      </c>
      <c r="W139" s="3" t="str">
        <f t="shared" si="22"/>
        <v/>
      </c>
      <c r="X139" s="3" t="str">
        <f t="shared" si="23"/>
        <v/>
      </c>
      <c r="Y139" s="3" t="str">
        <f t="shared" si="24"/>
        <v/>
      </c>
      <c r="Z139" s="3" t="str">
        <f t="shared" si="25"/>
        <v/>
      </c>
      <c r="AA139" s="37" t="str">
        <f t="shared" si="26"/>
        <v/>
      </c>
      <c r="AB139" s="37" t="str">
        <f t="shared" si="27"/>
        <v/>
      </c>
      <c r="AC139" s="37" t="str">
        <f t="shared" si="28"/>
        <v/>
      </c>
      <c r="AD139" s="37" t="str">
        <f t="shared" si="29"/>
        <v/>
      </c>
    </row>
    <row r="140" spans="2:30" ht="12.75">
      <c r="B140" s="48"/>
      <c r="C140" s="48"/>
      <c r="D140" s="47"/>
      <c r="K140" s="51"/>
      <c r="L140" s="23" t="str">
        <f t="shared" si="21"/>
        <v/>
      </c>
      <c r="M140" s="5" t="str">
        <f>IF(COUNT(K140)=1,$L140*SQRT((Calculations!$R$7/($K140-intercept))^2+(Calculations!$S$7/slope)^2),"")</f>
        <v/>
      </c>
      <c r="N140" s="6" t="str">
        <f t="shared" si="20"/>
        <v/>
      </c>
      <c r="W140" s="3" t="str">
        <f t="shared" si="22"/>
        <v/>
      </c>
      <c r="X140" s="3" t="str">
        <f t="shared" si="23"/>
        <v/>
      </c>
      <c r="Y140" s="3" t="str">
        <f t="shared" si="24"/>
        <v/>
      </c>
      <c r="Z140" s="3" t="str">
        <f t="shared" si="25"/>
        <v/>
      </c>
      <c r="AA140" s="37" t="str">
        <f t="shared" si="26"/>
        <v/>
      </c>
      <c r="AB140" s="37" t="str">
        <f t="shared" si="27"/>
        <v/>
      </c>
      <c r="AC140" s="37" t="str">
        <f t="shared" si="28"/>
        <v/>
      </c>
      <c r="AD140" s="37" t="str">
        <f t="shared" si="29"/>
        <v/>
      </c>
    </row>
    <row r="141" spans="2:30" ht="12.75">
      <c r="B141" s="48"/>
      <c r="C141" s="48"/>
      <c r="D141" s="47"/>
      <c r="K141" s="51"/>
      <c r="L141" s="23" t="str">
        <f t="shared" si="21"/>
        <v/>
      </c>
      <c r="M141" s="5" t="str">
        <f>IF(COUNT(K141)=1,$L141*SQRT((Calculations!$R$7/($K141-intercept))^2+(Calculations!$S$7/slope)^2),"")</f>
        <v/>
      </c>
      <c r="N141" s="6" t="str">
        <f t="shared" si="20"/>
        <v/>
      </c>
      <c r="W141" s="3" t="str">
        <f t="shared" si="22"/>
        <v/>
      </c>
      <c r="X141" s="3" t="str">
        <f t="shared" si="23"/>
        <v/>
      </c>
      <c r="Y141" s="3" t="str">
        <f t="shared" si="24"/>
        <v/>
      </c>
      <c r="Z141" s="3" t="str">
        <f t="shared" si="25"/>
        <v/>
      </c>
      <c r="AA141" s="37" t="str">
        <f t="shared" si="26"/>
        <v/>
      </c>
      <c r="AB141" s="37" t="str">
        <f t="shared" si="27"/>
        <v/>
      </c>
      <c r="AC141" s="37" t="str">
        <f t="shared" si="28"/>
        <v/>
      </c>
      <c r="AD141" s="37" t="str">
        <f t="shared" si="29"/>
        <v/>
      </c>
    </row>
    <row r="142" spans="2:30" ht="12.75">
      <c r="B142" s="48"/>
      <c r="C142" s="48"/>
      <c r="D142" s="47"/>
      <c r="K142" s="51"/>
      <c r="L142" s="23" t="str">
        <f t="shared" si="21"/>
        <v/>
      </c>
      <c r="M142" s="5" t="str">
        <f>IF(COUNT(K142)=1,$L142*SQRT((Calculations!$R$7/($K142-intercept))^2+(Calculations!$S$7/slope)^2),"")</f>
        <v/>
      </c>
      <c r="N142" s="6" t="str">
        <f t="shared" si="20"/>
        <v/>
      </c>
      <c r="W142" s="3" t="str">
        <f t="shared" si="22"/>
        <v/>
      </c>
      <c r="X142" s="3" t="str">
        <f t="shared" si="23"/>
        <v/>
      </c>
      <c r="Y142" s="3" t="str">
        <f t="shared" si="24"/>
        <v/>
      </c>
      <c r="Z142" s="3" t="str">
        <f t="shared" si="25"/>
        <v/>
      </c>
      <c r="AA142" s="37" t="str">
        <f t="shared" si="26"/>
        <v/>
      </c>
      <c r="AB142" s="37" t="str">
        <f t="shared" si="27"/>
        <v/>
      </c>
      <c r="AC142" s="37" t="str">
        <f t="shared" si="28"/>
        <v/>
      </c>
      <c r="AD142" s="37" t="str">
        <f t="shared" si="29"/>
        <v/>
      </c>
    </row>
    <row r="143" spans="2:30" ht="12.75">
      <c r="B143" s="48"/>
      <c r="C143" s="48"/>
      <c r="D143" s="47"/>
      <c r="K143" s="51"/>
      <c r="L143" s="23" t="str">
        <f t="shared" si="21"/>
        <v/>
      </c>
      <c r="M143" s="5" t="str">
        <f>IF(COUNT(K143)=1,$L143*SQRT((Calculations!$R$7/($K143-intercept))^2+(Calculations!$S$7/slope)^2),"")</f>
        <v/>
      </c>
      <c r="N143" s="6" t="str">
        <f t="shared" si="20"/>
        <v/>
      </c>
      <c r="W143" s="3" t="str">
        <f t="shared" si="22"/>
        <v/>
      </c>
      <c r="X143" s="3" t="str">
        <f t="shared" si="23"/>
        <v/>
      </c>
      <c r="Y143" s="3" t="str">
        <f t="shared" si="24"/>
        <v/>
      </c>
      <c r="Z143" s="3" t="str">
        <f t="shared" si="25"/>
        <v/>
      </c>
      <c r="AA143" s="37" t="str">
        <f t="shared" si="26"/>
        <v/>
      </c>
      <c r="AB143" s="37" t="str">
        <f t="shared" si="27"/>
        <v/>
      </c>
      <c r="AC143" s="37" t="str">
        <f t="shared" si="28"/>
        <v/>
      </c>
      <c r="AD143" s="37" t="str">
        <f t="shared" si="29"/>
        <v/>
      </c>
    </row>
    <row r="144" spans="2:30" ht="12.75">
      <c r="B144" s="48"/>
      <c r="C144" s="48"/>
      <c r="D144" s="47"/>
      <c r="K144" s="51"/>
      <c r="L144" s="23" t="str">
        <f t="shared" si="21"/>
        <v/>
      </c>
      <c r="M144" s="5" t="str">
        <f>IF(COUNT(K144)=1,$L144*SQRT((Calculations!$R$7/($K144-intercept))^2+(Calculations!$S$7/slope)^2),"")</f>
        <v/>
      </c>
      <c r="N144" s="6" t="str">
        <f t="shared" si="20"/>
        <v/>
      </c>
      <c r="W144" s="3" t="str">
        <f t="shared" si="22"/>
        <v/>
      </c>
      <c r="X144" s="3" t="str">
        <f t="shared" si="23"/>
        <v/>
      </c>
      <c r="Y144" s="3" t="str">
        <f t="shared" si="24"/>
        <v/>
      </c>
      <c r="Z144" s="3" t="str">
        <f t="shared" si="25"/>
        <v/>
      </c>
      <c r="AA144" s="37" t="str">
        <f t="shared" si="26"/>
        <v/>
      </c>
      <c r="AB144" s="37" t="str">
        <f t="shared" si="27"/>
        <v/>
      </c>
      <c r="AC144" s="37" t="str">
        <f t="shared" si="28"/>
        <v/>
      </c>
      <c r="AD144" s="37" t="str">
        <f t="shared" si="29"/>
        <v/>
      </c>
    </row>
    <row r="145" spans="2:30" ht="12.75">
      <c r="B145" s="48"/>
      <c r="C145" s="48"/>
      <c r="D145" s="47"/>
      <c r="K145" s="51"/>
      <c r="L145" s="23" t="str">
        <f t="shared" si="21"/>
        <v/>
      </c>
      <c r="M145" s="5" t="str">
        <f>IF(COUNT(K145)=1,$L145*SQRT((Calculations!$R$7/($K145-intercept))^2+(Calculations!$S$7/slope)^2),"")</f>
        <v/>
      </c>
      <c r="N145" s="6" t="str">
        <f t="shared" si="20"/>
        <v/>
      </c>
      <c r="W145" s="3" t="str">
        <f t="shared" si="22"/>
        <v/>
      </c>
      <c r="X145" s="3" t="str">
        <f t="shared" si="23"/>
        <v/>
      </c>
      <c r="Y145" s="3" t="str">
        <f t="shared" si="24"/>
        <v/>
      </c>
      <c r="Z145" s="3" t="str">
        <f t="shared" si="25"/>
        <v/>
      </c>
      <c r="AA145" s="37" t="str">
        <f t="shared" si="26"/>
        <v/>
      </c>
      <c r="AB145" s="37" t="str">
        <f t="shared" si="27"/>
        <v/>
      </c>
      <c r="AC145" s="37" t="str">
        <f t="shared" si="28"/>
        <v/>
      </c>
      <c r="AD145" s="37" t="str">
        <f t="shared" si="29"/>
        <v/>
      </c>
    </row>
    <row r="146" spans="2:30" ht="12.75">
      <c r="B146" s="48"/>
      <c r="C146" s="48"/>
      <c r="D146" s="47"/>
      <c r="K146" s="51"/>
      <c r="L146" s="23" t="str">
        <f t="shared" si="21"/>
        <v/>
      </c>
      <c r="M146" s="5" t="str">
        <f>IF(COUNT(K146)=1,$L146*SQRT((Calculations!$R$7/($K146-intercept))^2+(Calculations!$S$7/slope)^2),"")</f>
        <v/>
      </c>
      <c r="N146" s="6" t="str">
        <f t="shared" si="20"/>
        <v/>
      </c>
      <c r="W146" s="3" t="str">
        <f t="shared" si="22"/>
        <v/>
      </c>
      <c r="X146" s="3" t="str">
        <f t="shared" si="23"/>
        <v/>
      </c>
      <c r="Y146" s="3" t="str">
        <f t="shared" si="24"/>
        <v/>
      </c>
      <c r="Z146" s="3" t="str">
        <f t="shared" si="25"/>
        <v/>
      </c>
      <c r="AA146" s="37" t="str">
        <f t="shared" si="26"/>
        <v/>
      </c>
      <c r="AB146" s="37" t="str">
        <f t="shared" si="27"/>
        <v/>
      </c>
      <c r="AC146" s="37" t="str">
        <f t="shared" si="28"/>
        <v/>
      </c>
      <c r="AD146" s="37" t="str">
        <f t="shared" si="29"/>
        <v/>
      </c>
    </row>
    <row r="147" spans="2:30" ht="12.75">
      <c r="B147" s="48"/>
      <c r="C147" s="48"/>
      <c r="D147" s="47"/>
      <c r="K147" s="51"/>
      <c r="L147" s="23" t="str">
        <f t="shared" si="21"/>
        <v/>
      </c>
      <c r="M147" s="5" t="str">
        <f>IF(COUNT(K147)=1,$L147*SQRT((Calculations!$R$7/($K147-intercept))^2+(Calculations!$S$7/slope)^2),"")</f>
        <v/>
      </c>
      <c r="N147" s="6" t="str">
        <f t="shared" si="20"/>
        <v/>
      </c>
      <c r="W147" s="3" t="str">
        <f t="shared" si="22"/>
        <v/>
      </c>
      <c r="X147" s="3" t="str">
        <f t="shared" si="23"/>
        <v/>
      </c>
      <c r="Y147" s="3" t="str">
        <f t="shared" si="24"/>
        <v/>
      </c>
      <c r="Z147" s="3" t="str">
        <f t="shared" si="25"/>
        <v/>
      </c>
      <c r="AA147" s="37" t="str">
        <f t="shared" si="26"/>
        <v/>
      </c>
      <c r="AB147" s="37" t="str">
        <f t="shared" si="27"/>
        <v/>
      </c>
      <c r="AC147" s="37" t="str">
        <f t="shared" si="28"/>
        <v/>
      </c>
      <c r="AD147" s="37" t="str">
        <f t="shared" si="29"/>
        <v/>
      </c>
    </row>
    <row r="148" spans="2:30" ht="12.75">
      <c r="B148" s="48"/>
      <c r="C148" s="48"/>
      <c r="D148" s="47"/>
      <c r="K148" s="51"/>
      <c r="L148" s="23" t="str">
        <f t="shared" si="21"/>
        <v/>
      </c>
      <c r="M148" s="5" t="str">
        <f>IF(COUNT(K148)=1,$L148*SQRT((Calculations!$R$7/($K148-intercept))^2+(Calculations!$S$7/slope)^2),"")</f>
        <v/>
      </c>
      <c r="N148" s="6" t="str">
        <f t="shared" si="20"/>
        <v/>
      </c>
      <c r="W148" s="3" t="str">
        <f t="shared" si="22"/>
        <v/>
      </c>
      <c r="X148" s="3" t="str">
        <f t="shared" si="23"/>
        <v/>
      </c>
      <c r="Y148" s="3" t="str">
        <f t="shared" si="24"/>
        <v/>
      </c>
      <c r="Z148" s="3" t="str">
        <f t="shared" si="25"/>
        <v/>
      </c>
      <c r="AA148" s="37" t="str">
        <f t="shared" si="26"/>
        <v/>
      </c>
      <c r="AB148" s="37" t="str">
        <f t="shared" si="27"/>
        <v/>
      </c>
      <c r="AC148" s="37" t="str">
        <f t="shared" si="28"/>
        <v/>
      </c>
      <c r="AD148" s="37" t="str">
        <f t="shared" si="29"/>
        <v/>
      </c>
    </row>
    <row r="149" spans="2:30" ht="12.75">
      <c r="B149" s="48"/>
      <c r="C149" s="48"/>
      <c r="D149" s="47"/>
      <c r="K149" s="51"/>
      <c r="L149" s="23" t="str">
        <f t="shared" si="21"/>
        <v/>
      </c>
      <c r="M149" s="5" t="str">
        <f>IF(COUNT(K149)=1,$L149*SQRT((Calculations!$R$7/($K149-intercept))^2+(Calculations!$S$7/slope)^2),"")</f>
        <v/>
      </c>
      <c r="N149" s="6" t="str">
        <f t="shared" si="20"/>
        <v/>
      </c>
      <c r="W149" s="3" t="str">
        <f t="shared" si="22"/>
        <v/>
      </c>
      <c r="X149" s="3" t="str">
        <f t="shared" si="23"/>
        <v/>
      </c>
      <c r="Y149" s="3" t="str">
        <f t="shared" si="24"/>
        <v/>
      </c>
      <c r="Z149" s="3" t="str">
        <f t="shared" si="25"/>
        <v/>
      </c>
      <c r="AA149" s="37" t="str">
        <f t="shared" si="26"/>
        <v/>
      </c>
      <c r="AB149" s="37" t="str">
        <f t="shared" si="27"/>
        <v/>
      </c>
      <c r="AC149" s="37" t="str">
        <f t="shared" si="28"/>
        <v/>
      </c>
      <c r="AD149" s="37" t="str">
        <f t="shared" si="29"/>
        <v/>
      </c>
    </row>
    <row r="150" spans="2:30" ht="12.75">
      <c r="B150" s="48"/>
      <c r="C150" s="48"/>
      <c r="D150" s="47"/>
      <c r="K150" s="51"/>
      <c r="L150" s="23" t="str">
        <f t="shared" si="21"/>
        <v/>
      </c>
      <c r="M150" s="5" t="str">
        <f>IF(COUNT(K150)=1,$L150*SQRT((Calculations!$R$7/($K150-intercept))^2+(Calculations!$S$7/slope)^2),"")</f>
        <v/>
      </c>
      <c r="N150" s="6" t="str">
        <f t="shared" si="20"/>
        <v/>
      </c>
      <c r="W150" s="3" t="str">
        <f t="shared" si="22"/>
        <v/>
      </c>
      <c r="X150" s="3" t="str">
        <f t="shared" si="23"/>
        <v/>
      </c>
      <c r="Y150" s="3" t="str">
        <f t="shared" si="24"/>
        <v/>
      </c>
      <c r="Z150" s="3" t="str">
        <f t="shared" si="25"/>
        <v/>
      </c>
      <c r="AA150" s="37" t="str">
        <f t="shared" si="26"/>
        <v/>
      </c>
      <c r="AB150" s="37" t="str">
        <f t="shared" si="27"/>
        <v/>
      </c>
      <c r="AC150" s="37" t="str">
        <f t="shared" si="28"/>
        <v/>
      </c>
      <c r="AD150" s="37" t="str">
        <f t="shared" si="29"/>
        <v/>
      </c>
    </row>
    <row r="151" spans="2:30" ht="12.75">
      <c r="B151" s="48"/>
      <c r="C151" s="48"/>
      <c r="D151" s="47"/>
      <c r="K151" s="51"/>
      <c r="L151" s="23" t="str">
        <f t="shared" si="21"/>
        <v/>
      </c>
      <c r="M151" s="5" t="str">
        <f>IF(COUNT(K151)=1,$L151*SQRT((Calculations!$R$7/($K151-intercept))^2+(Calculations!$S$7/slope)^2),"")</f>
        <v/>
      </c>
      <c r="N151" s="6" t="str">
        <f t="shared" si="20"/>
        <v/>
      </c>
      <c r="W151" s="3" t="str">
        <f t="shared" si="22"/>
        <v/>
      </c>
      <c r="X151" s="3" t="str">
        <f t="shared" si="23"/>
        <v/>
      </c>
      <c r="Y151" s="3" t="str">
        <f t="shared" si="24"/>
        <v/>
      </c>
      <c r="Z151" s="3" t="str">
        <f t="shared" si="25"/>
        <v/>
      </c>
      <c r="AA151" s="37" t="str">
        <f t="shared" si="26"/>
        <v/>
      </c>
      <c r="AB151" s="37" t="str">
        <f t="shared" si="27"/>
        <v/>
      </c>
      <c r="AC151" s="37" t="str">
        <f t="shared" si="28"/>
        <v/>
      </c>
      <c r="AD151" s="37" t="str">
        <f t="shared" si="29"/>
        <v/>
      </c>
    </row>
    <row r="152" spans="2:30" ht="12.75">
      <c r="B152" s="48"/>
      <c r="C152" s="48"/>
      <c r="D152" s="47"/>
      <c r="K152" s="51"/>
      <c r="L152" s="23" t="str">
        <f t="shared" si="21"/>
        <v/>
      </c>
      <c r="M152" s="5" t="str">
        <f>IF(COUNT(K152)=1,$L152*SQRT((Calculations!$R$7/($K152-intercept))^2+(Calculations!$S$7/slope)^2),"")</f>
        <v/>
      </c>
      <c r="N152" s="6" t="str">
        <f t="shared" si="20"/>
        <v/>
      </c>
      <c r="W152" s="3" t="str">
        <f t="shared" si="22"/>
        <v/>
      </c>
      <c r="X152" s="3" t="str">
        <f t="shared" si="23"/>
        <v/>
      </c>
      <c r="Y152" s="3" t="str">
        <f t="shared" si="24"/>
        <v/>
      </c>
      <c r="Z152" s="3" t="str">
        <f t="shared" si="25"/>
        <v/>
      </c>
      <c r="AA152" s="37" t="str">
        <f t="shared" si="26"/>
        <v/>
      </c>
      <c r="AB152" s="37" t="str">
        <f t="shared" si="27"/>
        <v/>
      </c>
      <c r="AC152" s="37" t="str">
        <f t="shared" si="28"/>
        <v/>
      </c>
      <c r="AD152" s="37" t="str">
        <f t="shared" si="29"/>
        <v/>
      </c>
    </row>
    <row r="153" spans="2:30" ht="12.75">
      <c r="B153" s="48"/>
      <c r="C153" s="48"/>
      <c r="D153" s="47"/>
      <c r="K153" s="51"/>
      <c r="L153" s="23" t="str">
        <f t="shared" si="21"/>
        <v/>
      </c>
      <c r="M153" s="5" t="str">
        <f>IF(COUNT(K153)=1,$L153*SQRT((Calculations!$R$7/($K153-intercept))^2+(Calculations!$S$7/slope)^2),"")</f>
        <v/>
      </c>
      <c r="N153" s="6" t="str">
        <f t="shared" si="20"/>
        <v/>
      </c>
      <c r="W153" s="3" t="str">
        <f t="shared" si="22"/>
        <v/>
      </c>
      <c r="X153" s="3" t="str">
        <f t="shared" si="23"/>
        <v/>
      </c>
      <c r="Y153" s="3" t="str">
        <f t="shared" si="24"/>
        <v/>
      </c>
      <c r="Z153" s="3" t="str">
        <f t="shared" si="25"/>
        <v/>
      </c>
      <c r="AA153" s="37" t="str">
        <f t="shared" si="26"/>
        <v/>
      </c>
      <c r="AB153" s="37" t="str">
        <f t="shared" si="27"/>
        <v/>
      </c>
      <c r="AC153" s="37" t="str">
        <f t="shared" si="28"/>
        <v/>
      </c>
      <c r="AD153" s="37" t="str">
        <f t="shared" si="29"/>
        <v/>
      </c>
    </row>
    <row r="154" spans="2:30" ht="12.75">
      <c r="B154" s="48"/>
      <c r="C154" s="48"/>
      <c r="D154" s="47"/>
      <c r="K154" s="51"/>
      <c r="L154" s="23" t="str">
        <f t="shared" si="21"/>
        <v/>
      </c>
      <c r="M154" s="5" t="str">
        <f>IF(COUNT(K154)=1,$L154*SQRT((Calculations!$R$7/($K154-intercept))^2+(Calculations!$S$7/slope)^2),"")</f>
        <v/>
      </c>
      <c r="N154" s="6" t="str">
        <f aca="true" t="shared" si="30" ref="N154:N217">IF(COUNT(K154)=1,M154/L154,"")</f>
        <v/>
      </c>
      <c r="W154" s="3" t="str">
        <f t="shared" si="22"/>
        <v/>
      </c>
      <c r="X154" s="3" t="str">
        <f t="shared" si="23"/>
        <v/>
      </c>
      <c r="Y154" s="3" t="str">
        <f t="shared" si="24"/>
        <v/>
      </c>
      <c r="Z154" s="3" t="str">
        <f t="shared" si="25"/>
        <v/>
      </c>
      <c r="AA154" s="37" t="str">
        <f t="shared" si="26"/>
        <v/>
      </c>
      <c r="AB154" s="37" t="str">
        <f t="shared" si="27"/>
        <v/>
      </c>
      <c r="AC154" s="37" t="str">
        <f t="shared" si="28"/>
        <v/>
      </c>
      <c r="AD154" s="37" t="str">
        <f t="shared" si="29"/>
        <v/>
      </c>
    </row>
    <row r="155" spans="2:30" ht="12.75">
      <c r="B155" s="48"/>
      <c r="C155" s="48"/>
      <c r="D155" s="47"/>
      <c r="K155" s="51"/>
      <c r="L155" s="23" t="str">
        <f t="shared" si="21"/>
        <v/>
      </c>
      <c r="M155" s="5" t="str">
        <f>IF(COUNT(K155)=1,$L155*SQRT((Calculations!$R$7/($K155-intercept))^2+(Calculations!$S$7/slope)^2),"")</f>
        <v/>
      </c>
      <c r="N155" s="6" t="str">
        <f t="shared" si="30"/>
        <v/>
      </c>
      <c r="W155" s="3" t="str">
        <f t="shared" si="22"/>
        <v/>
      </c>
      <c r="X155" s="3" t="str">
        <f t="shared" si="23"/>
        <v/>
      </c>
      <c r="Y155" s="3" t="str">
        <f t="shared" si="24"/>
        <v/>
      </c>
      <c r="Z155" s="3" t="str">
        <f t="shared" si="25"/>
        <v/>
      </c>
      <c r="AA155" s="37" t="str">
        <f t="shared" si="26"/>
        <v/>
      </c>
      <c r="AB155" s="37" t="str">
        <f t="shared" si="27"/>
        <v/>
      </c>
      <c r="AC155" s="37" t="str">
        <f t="shared" si="28"/>
        <v/>
      </c>
      <c r="AD155" s="37" t="str">
        <f t="shared" si="29"/>
        <v/>
      </c>
    </row>
    <row r="156" spans="2:30" ht="12.75">
      <c r="B156" s="48"/>
      <c r="C156" s="48"/>
      <c r="D156" s="47"/>
      <c r="K156" s="51"/>
      <c r="L156" s="23" t="str">
        <f t="shared" si="21"/>
        <v/>
      </c>
      <c r="M156" s="5" t="str">
        <f>IF(COUNT(K156)=1,$L156*SQRT((Calculations!$R$7/($K156-intercept))^2+(Calculations!$S$7/slope)^2),"")</f>
        <v/>
      </c>
      <c r="N156" s="6" t="str">
        <f t="shared" si="30"/>
        <v/>
      </c>
      <c r="W156" s="3" t="str">
        <f t="shared" si="22"/>
        <v/>
      </c>
      <c r="X156" s="3" t="str">
        <f t="shared" si="23"/>
        <v/>
      </c>
      <c r="Y156" s="3" t="str">
        <f t="shared" si="24"/>
        <v/>
      </c>
      <c r="Z156" s="3" t="str">
        <f t="shared" si="25"/>
        <v/>
      </c>
      <c r="AA156" s="37" t="str">
        <f t="shared" si="26"/>
        <v/>
      </c>
      <c r="AB156" s="37" t="str">
        <f t="shared" si="27"/>
        <v/>
      </c>
      <c r="AC156" s="37" t="str">
        <f t="shared" si="28"/>
        <v/>
      </c>
      <c r="AD156" s="37" t="str">
        <f t="shared" si="29"/>
        <v/>
      </c>
    </row>
    <row r="157" spans="2:30" ht="12.75">
      <c r="B157" s="48"/>
      <c r="C157" s="48"/>
      <c r="D157" s="47"/>
      <c r="K157" s="51"/>
      <c r="L157" s="23" t="str">
        <f t="shared" si="21"/>
        <v/>
      </c>
      <c r="M157" s="5" t="str">
        <f>IF(COUNT(K157)=1,$L157*SQRT((Calculations!$R$7/($K157-intercept))^2+(Calculations!$S$7/slope)^2),"")</f>
        <v/>
      </c>
      <c r="N157" s="6" t="str">
        <f t="shared" si="30"/>
        <v/>
      </c>
      <c r="W157" s="3" t="str">
        <f t="shared" si="22"/>
        <v/>
      </c>
      <c r="X157" s="3" t="str">
        <f t="shared" si="23"/>
        <v/>
      </c>
      <c r="Y157" s="3" t="str">
        <f t="shared" si="24"/>
        <v/>
      </c>
      <c r="Z157" s="3" t="str">
        <f t="shared" si="25"/>
        <v/>
      </c>
      <c r="AA157" s="37" t="str">
        <f t="shared" si="26"/>
        <v/>
      </c>
      <c r="AB157" s="37" t="str">
        <f t="shared" si="27"/>
        <v/>
      </c>
      <c r="AC157" s="37" t="str">
        <f t="shared" si="28"/>
        <v/>
      </c>
      <c r="AD157" s="37" t="str">
        <f t="shared" si="29"/>
        <v/>
      </c>
    </row>
    <row r="158" spans="2:30" ht="12.75">
      <c r="B158" s="48"/>
      <c r="C158" s="48"/>
      <c r="D158" s="47"/>
      <c r="K158" s="51"/>
      <c r="L158" s="23" t="str">
        <f t="shared" si="21"/>
        <v/>
      </c>
      <c r="M158" s="5" t="str">
        <f>IF(COUNT(K158)=1,$L158*SQRT((Calculations!$R$7/($K158-intercept))^2+(Calculations!$S$7/slope)^2),"")</f>
        <v/>
      </c>
      <c r="N158" s="6" t="str">
        <f t="shared" si="30"/>
        <v/>
      </c>
      <c r="W158" s="3" t="str">
        <f t="shared" si="22"/>
        <v/>
      </c>
      <c r="X158" s="3" t="str">
        <f t="shared" si="23"/>
        <v/>
      </c>
      <c r="Y158" s="3" t="str">
        <f t="shared" si="24"/>
        <v/>
      </c>
      <c r="Z158" s="3" t="str">
        <f t="shared" si="25"/>
        <v/>
      </c>
      <c r="AA158" s="37" t="str">
        <f t="shared" si="26"/>
        <v/>
      </c>
      <c r="AB158" s="37" t="str">
        <f t="shared" si="27"/>
        <v/>
      </c>
      <c r="AC158" s="37" t="str">
        <f t="shared" si="28"/>
        <v/>
      </c>
      <c r="AD158" s="37" t="str">
        <f t="shared" si="29"/>
        <v/>
      </c>
    </row>
    <row r="159" spans="2:30" ht="12.75">
      <c r="B159" s="48"/>
      <c r="C159" s="48"/>
      <c r="D159" s="47"/>
      <c r="K159" s="51"/>
      <c r="L159" s="23" t="str">
        <f t="shared" si="21"/>
        <v/>
      </c>
      <c r="M159" s="5" t="str">
        <f>IF(COUNT(K159)=1,$L159*SQRT((Calculations!$R$7/($K159-intercept))^2+(Calculations!$S$7/slope)^2),"")</f>
        <v/>
      </c>
      <c r="N159" s="6" t="str">
        <f t="shared" si="30"/>
        <v/>
      </c>
      <c r="W159" s="3" t="str">
        <f t="shared" si="22"/>
        <v/>
      </c>
      <c r="X159" s="3" t="str">
        <f t="shared" si="23"/>
        <v/>
      </c>
      <c r="Y159" s="3" t="str">
        <f t="shared" si="24"/>
        <v/>
      </c>
      <c r="Z159" s="3" t="str">
        <f t="shared" si="25"/>
        <v/>
      </c>
      <c r="AA159" s="37" t="str">
        <f t="shared" si="26"/>
        <v/>
      </c>
      <c r="AB159" s="37" t="str">
        <f t="shared" si="27"/>
        <v/>
      </c>
      <c r="AC159" s="37" t="str">
        <f t="shared" si="28"/>
        <v/>
      </c>
      <c r="AD159" s="37" t="str">
        <f t="shared" si="29"/>
        <v/>
      </c>
    </row>
    <row r="160" spans="2:30" ht="12.75">
      <c r="B160" s="48"/>
      <c r="C160" s="48"/>
      <c r="D160" s="47"/>
      <c r="K160" s="51"/>
      <c r="L160" s="23" t="str">
        <f t="shared" si="21"/>
        <v/>
      </c>
      <c r="M160" s="5" t="str">
        <f>IF(COUNT(K160)=1,$L160*SQRT((Calculations!$R$7/($K160-intercept))^2+(Calculations!$S$7/slope)^2),"")</f>
        <v/>
      </c>
      <c r="N160" s="6" t="str">
        <f t="shared" si="30"/>
        <v/>
      </c>
      <c r="W160" s="3" t="str">
        <f t="shared" si="22"/>
        <v/>
      </c>
      <c r="X160" s="3" t="str">
        <f t="shared" si="23"/>
        <v/>
      </c>
      <c r="Y160" s="3" t="str">
        <f t="shared" si="24"/>
        <v/>
      </c>
      <c r="Z160" s="3" t="str">
        <f t="shared" si="25"/>
        <v/>
      </c>
      <c r="AA160" s="37" t="str">
        <f t="shared" si="26"/>
        <v/>
      </c>
      <c r="AB160" s="37" t="str">
        <f t="shared" si="27"/>
        <v/>
      </c>
      <c r="AC160" s="37" t="str">
        <f t="shared" si="28"/>
        <v/>
      </c>
      <c r="AD160" s="37" t="str">
        <f t="shared" si="29"/>
        <v/>
      </c>
    </row>
    <row r="161" spans="2:30" ht="12.75">
      <c r="B161" s="48"/>
      <c r="C161" s="48"/>
      <c r="D161" s="47"/>
      <c r="K161" s="51"/>
      <c r="L161" s="23" t="str">
        <f t="shared" si="21"/>
        <v/>
      </c>
      <c r="M161" s="5" t="str">
        <f>IF(COUNT(K161)=1,$L161*SQRT((Calculations!$R$7/($K161-intercept))^2+(Calculations!$S$7/slope)^2),"")</f>
        <v/>
      </c>
      <c r="N161" s="6" t="str">
        <f t="shared" si="30"/>
        <v/>
      </c>
      <c r="W161" s="3" t="str">
        <f t="shared" si="22"/>
        <v/>
      </c>
      <c r="X161" s="3" t="str">
        <f t="shared" si="23"/>
        <v/>
      </c>
      <c r="Y161" s="3" t="str">
        <f t="shared" si="24"/>
        <v/>
      </c>
      <c r="Z161" s="3" t="str">
        <f t="shared" si="25"/>
        <v/>
      </c>
      <c r="AA161" s="37" t="str">
        <f t="shared" si="26"/>
        <v/>
      </c>
      <c r="AB161" s="37" t="str">
        <f t="shared" si="27"/>
        <v/>
      </c>
      <c r="AC161" s="37" t="str">
        <f t="shared" si="28"/>
        <v/>
      </c>
      <c r="AD161" s="37" t="str">
        <f t="shared" si="29"/>
        <v/>
      </c>
    </row>
    <row r="162" spans="2:30" ht="12.75">
      <c r="B162" s="48"/>
      <c r="C162" s="48"/>
      <c r="D162" s="47"/>
      <c r="K162" s="51"/>
      <c r="L162" s="23" t="str">
        <f t="shared" si="21"/>
        <v/>
      </c>
      <c r="M162" s="5" t="str">
        <f>IF(COUNT(K162)=1,$L162*SQRT((Calculations!$R$7/($K162-intercept))^2+(Calculations!$S$7/slope)^2),"")</f>
        <v/>
      </c>
      <c r="N162" s="6" t="str">
        <f t="shared" si="30"/>
        <v/>
      </c>
      <c r="W162" s="3" t="str">
        <f t="shared" si="22"/>
        <v/>
      </c>
      <c r="X162" s="3" t="str">
        <f t="shared" si="23"/>
        <v/>
      </c>
      <c r="Y162" s="3" t="str">
        <f t="shared" si="24"/>
        <v/>
      </c>
      <c r="Z162" s="3" t="str">
        <f t="shared" si="25"/>
        <v/>
      </c>
      <c r="AA162" s="37" t="str">
        <f t="shared" si="26"/>
        <v/>
      </c>
      <c r="AB162" s="37" t="str">
        <f t="shared" si="27"/>
        <v/>
      </c>
      <c r="AC162" s="37" t="str">
        <f t="shared" si="28"/>
        <v/>
      </c>
      <c r="AD162" s="37" t="str">
        <f t="shared" si="29"/>
        <v/>
      </c>
    </row>
    <row r="163" spans="2:30" ht="12.75">
      <c r="B163" s="48"/>
      <c r="C163" s="48"/>
      <c r="D163" s="47"/>
      <c r="K163" s="51"/>
      <c r="L163" s="23" t="str">
        <f t="shared" si="21"/>
        <v/>
      </c>
      <c r="M163" s="5" t="str">
        <f>IF(COUNT(K163)=1,$L163*SQRT((Calculations!$R$7/($K163-intercept))^2+(Calculations!$S$7/slope)^2),"")</f>
        <v/>
      </c>
      <c r="N163" s="6" t="str">
        <f t="shared" si="30"/>
        <v/>
      </c>
      <c r="W163" s="3" t="str">
        <f t="shared" si="22"/>
        <v/>
      </c>
      <c r="X163" s="3" t="str">
        <f t="shared" si="23"/>
        <v/>
      </c>
      <c r="Y163" s="3" t="str">
        <f t="shared" si="24"/>
        <v/>
      </c>
      <c r="Z163" s="3" t="str">
        <f t="shared" si="25"/>
        <v/>
      </c>
      <c r="AA163" s="37" t="str">
        <f t="shared" si="26"/>
        <v/>
      </c>
      <c r="AB163" s="37" t="str">
        <f t="shared" si="27"/>
        <v/>
      </c>
      <c r="AC163" s="37" t="str">
        <f t="shared" si="28"/>
        <v/>
      </c>
      <c r="AD163" s="37" t="str">
        <f t="shared" si="29"/>
        <v/>
      </c>
    </row>
    <row r="164" spans="2:30" ht="12.75">
      <c r="B164" s="48"/>
      <c r="C164" s="48"/>
      <c r="D164" s="47"/>
      <c r="K164" s="51"/>
      <c r="L164" s="23" t="str">
        <f t="shared" si="21"/>
        <v/>
      </c>
      <c r="M164" s="5" t="str">
        <f>IF(COUNT(K164)=1,$L164*SQRT((Calculations!$R$7/($K164-intercept))^2+(Calculations!$S$7/slope)^2),"")</f>
        <v/>
      </c>
      <c r="N164" s="6" t="str">
        <f t="shared" si="30"/>
        <v/>
      </c>
      <c r="W164" s="3" t="str">
        <f t="shared" si="22"/>
        <v/>
      </c>
      <c r="X164" s="3" t="str">
        <f t="shared" si="23"/>
        <v/>
      </c>
      <c r="Y164" s="3" t="str">
        <f t="shared" si="24"/>
        <v/>
      </c>
      <c r="Z164" s="3" t="str">
        <f t="shared" si="25"/>
        <v/>
      </c>
      <c r="AA164" s="37" t="str">
        <f t="shared" si="26"/>
        <v/>
      </c>
      <c r="AB164" s="37" t="str">
        <f t="shared" si="27"/>
        <v/>
      </c>
      <c r="AC164" s="37" t="str">
        <f t="shared" si="28"/>
        <v/>
      </c>
      <c r="AD164" s="37" t="str">
        <f t="shared" si="29"/>
        <v/>
      </c>
    </row>
    <row r="165" spans="2:30" ht="12.75">
      <c r="B165" s="48"/>
      <c r="C165" s="48"/>
      <c r="D165" s="47"/>
      <c r="K165" s="51"/>
      <c r="L165" s="23" t="str">
        <f t="shared" si="21"/>
        <v/>
      </c>
      <c r="M165" s="5" t="str">
        <f>IF(COUNT(K165)=1,$L165*SQRT((Calculations!$R$7/($K165-intercept))^2+(Calculations!$S$7/slope)^2),"")</f>
        <v/>
      </c>
      <c r="N165" s="6" t="str">
        <f t="shared" si="30"/>
        <v/>
      </c>
      <c r="W165" s="3" t="str">
        <f t="shared" si="22"/>
        <v/>
      </c>
      <c r="X165" s="3" t="str">
        <f t="shared" si="23"/>
        <v/>
      </c>
      <c r="Y165" s="3" t="str">
        <f t="shared" si="24"/>
        <v/>
      </c>
      <c r="Z165" s="3" t="str">
        <f t="shared" si="25"/>
        <v/>
      </c>
      <c r="AA165" s="37" t="str">
        <f t="shared" si="26"/>
        <v/>
      </c>
      <c r="AB165" s="37" t="str">
        <f t="shared" si="27"/>
        <v/>
      </c>
      <c r="AC165" s="37" t="str">
        <f t="shared" si="28"/>
        <v/>
      </c>
      <c r="AD165" s="37" t="str">
        <f t="shared" si="29"/>
        <v/>
      </c>
    </row>
    <row r="166" spans="2:30" ht="12.75">
      <c r="B166" s="48"/>
      <c r="C166" s="48"/>
      <c r="D166" s="47"/>
      <c r="K166" s="51"/>
      <c r="L166" s="23" t="str">
        <f t="shared" si="21"/>
        <v/>
      </c>
      <c r="M166" s="5" t="str">
        <f>IF(COUNT(K166)=1,$L166*SQRT((Calculations!$R$7/($K166-intercept))^2+(Calculations!$S$7/slope)^2),"")</f>
        <v/>
      </c>
      <c r="N166" s="6" t="str">
        <f t="shared" si="30"/>
        <v/>
      </c>
      <c r="W166" s="3" t="str">
        <f t="shared" si="22"/>
        <v/>
      </c>
      <c r="X166" s="3" t="str">
        <f t="shared" si="23"/>
        <v/>
      </c>
      <c r="Y166" s="3" t="str">
        <f t="shared" si="24"/>
        <v/>
      </c>
      <c r="Z166" s="3" t="str">
        <f t="shared" si="25"/>
        <v/>
      </c>
      <c r="AA166" s="37" t="str">
        <f t="shared" si="26"/>
        <v/>
      </c>
      <c r="AB166" s="37" t="str">
        <f t="shared" si="27"/>
        <v/>
      </c>
      <c r="AC166" s="37" t="str">
        <f t="shared" si="28"/>
        <v/>
      </c>
      <c r="AD166" s="37" t="str">
        <f t="shared" si="29"/>
        <v/>
      </c>
    </row>
    <row r="167" spans="2:30" ht="12.75">
      <c r="B167" s="48"/>
      <c r="C167" s="48"/>
      <c r="D167" s="47"/>
      <c r="K167" s="51"/>
      <c r="L167" s="23" t="str">
        <f t="shared" si="21"/>
        <v/>
      </c>
      <c r="M167" s="5" t="str">
        <f>IF(COUNT(K167)=1,$L167*SQRT((Calculations!$R$7/($K167-intercept))^2+(Calculations!$S$7/slope)^2),"")</f>
        <v/>
      </c>
      <c r="N167" s="6" t="str">
        <f t="shared" si="30"/>
        <v/>
      </c>
      <c r="W167" s="3" t="str">
        <f t="shared" si="22"/>
        <v/>
      </c>
      <c r="X167" s="3" t="str">
        <f t="shared" si="23"/>
        <v/>
      </c>
      <c r="Y167" s="3" t="str">
        <f t="shared" si="24"/>
        <v/>
      </c>
      <c r="Z167" s="3" t="str">
        <f t="shared" si="25"/>
        <v/>
      </c>
      <c r="AA167" s="37" t="str">
        <f t="shared" si="26"/>
        <v/>
      </c>
      <c r="AB167" s="37" t="str">
        <f t="shared" si="27"/>
        <v/>
      </c>
      <c r="AC167" s="37" t="str">
        <f t="shared" si="28"/>
        <v/>
      </c>
      <c r="AD167" s="37" t="str">
        <f t="shared" si="29"/>
        <v/>
      </c>
    </row>
    <row r="168" spans="2:30" ht="12.75">
      <c r="B168" s="48"/>
      <c r="C168" s="48"/>
      <c r="D168" s="47"/>
      <c r="K168" s="51"/>
      <c r="L168" s="23" t="str">
        <f t="shared" si="21"/>
        <v/>
      </c>
      <c r="M168" s="5" t="str">
        <f>IF(COUNT(K168)=1,$L168*SQRT((Calculations!$R$7/($K168-intercept))^2+(Calculations!$S$7/slope)^2),"")</f>
        <v/>
      </c>
      <c r="N168" s="6" t="str">
        <f t="shared" si="30"/>
        <v/>
      </c>
      <c r="W168" s="3" t="str">
        <f t="shared" si="22"/>
        <v/>
      </c>
      <c r="X168" s="3" t="str">
        <f t="shared" si="23"/>
        <v/>
      </c>
      <c r="Y168" s="3" t="str">
        <f t="shared" si="24"/>
        <v/>
      </c>
      <c r="Z168" s="3" t="str">
        <f t="shared" si="25"/>
        <v/>
      </c>
      <c r="AA168" s="37" t="str">
        <f t="shared" si="26"/>
        <v/>
      </c>
      <c r="AB168" s="37" t="str">
        <f t="shared" si="27"/>
        <v/>
      </c>
      <c r="AC168" s="37" t="str">
        <f t="shared" si="28"/>
        <v/>
      </c>
      <c r="AD168" s="37" t="str">
        <f t="shared" si="29"/>
        <v/>
      </c>
    </row>
    <row r="169" spans="2:30" ht="12.75">
      <c r="B169" s="48"/>
      <c r="C169" s="48"/>
      <c r="D169" s="47"/>
      <c r="K169" s="51"/>
      <c r="L169" s="23" t="str">
        <f t="shared" si="21"/>
        <v/>
      </c>
      <c r="M169" s="5" t="str">
        <f>IF(COUNT(K169)=1,$L169*SQRT((Calculations!$R$7/($K169-intercept))^2+(Calculations!$S$7/slope)^2),"")</f>
        <v/>
      </c>
      <c r="N169" s="6" t="str">
        <f t="shared" si="30"/>
        <v/>
      </c>
      <c r="W169" s="3" t="str">
        <f t="shared" si="22"/>
        <v/>
      </c>
      <c r="X169" s="3" t="str">
        <f t="shared" si="23"/>
        <v/>
      </c>
      <c r="Y169" s="3" t="str">
        <f t="shared" si="24"/>
        <v/>
      </c>
      <c r="Z169" s="3" t="str">
        <f t="shared" si="25"/>
        <v/>
      </c>
      <c r="AA169" s="37" t="str">
        <f t="shared" si="26"/>
        <v/>
      </c>
      <c r="AB169" s="37" t="str">
        <f t="shared" si="27"/>
        <v/>
      </c>
      <c r="AC169" s="37" t="str">
        <f t="shared" si="28"/>
        <v/>
      </c>
      <c r="AD169" s="37" t="str">
        <f t="shared" si="29"/>
        <v/>
      </c>
    </row>
    <row r="170" spans="2:30" ht="12.75">
      <c r="B170" s="48"/>
      <c r="C170" s="48"/>
      <c r="D170" s="47"/>
      <c r="K170" s="51"/>
      <c r="L170" s="23" t="str">
        <f t="shared" si="21"/>
        <v/>
      </c>
      <c r="M170" s="5" t="str">
        <f>IF(COUNT(K170)=1,$L170*SQRT((Calculations!$R$7/($K170-intercept))^2+(Calculations!$S$7/slope)^2),"")</f>
        <v/>
      </c>
      <c r="N170" s="6" t="str">
        <f t="shared" si="30"/>
        <v/>
      </c>
      <c r="W170" s="3" t="str">
        <f t="shared" si="22"/>
        <v/>
      </c>
      <c r="X170" s="3" t="str">
        <f t="shared" si="23"/>
        <v/>
      </c>
      <c r="Y170" s="3" t="str">
        <f t="shared" si="24"/>
        <v/>
      </c>
      <c r="Z170" s="3" t="str">
        <f t="shared" si="25"/>
        <v/>
      </c>
      <c r="AA170" s="37" t="str">
        <f t="shared" si="26"/>
        <v/>
      </c>
      <c r="AB170" s="37" t="str">
        <f t="shared" si="27"/>
        <v/>
      </c>
      <c r="AC170" s="37" t="str">
        <f t="shared" si="28"/>
        <v/>
      </c>
      <c r="AD170" s="37" t="str">
        <f t="shared" si="29"/>
        <v/>
      </c>
    </row>
    <row r="171" spans="2:30" ht="12.75">
      <c r="B171" s="48"/>
      <c r="C171" s="48"/>
      <c r="D171" s="47"/>
      <c r="K171" s="51"/>
      <c r="L171" s="23" t="str">
        <f t="shared" si="21"/>
        <v/>
      </c>
      <c r="M171" s="5" t="str">
        <f>IF(COUNT(K171)=1,$L171*SQRT((Calculations!$R$7/($K171-intercept))^2+(Calculations!$S$7/slope)^2),"")</f>
        <v/>
      </c>
      <c r="N171" s="6" t="str">
        <f t="shared" si="30"/>
        <v/>
      </c>
      <c r="W171" s="3" t="str">
        <f t="shared" si="22"/>
        <v/>
      </c>
      <c r="X171" s="3" t="str">
        <f t="shared" si="23"/>
        <v/>
      </c>
      <c r="Y171" s="3" t="str">
        <f t="shared" si="24"/>
        <v/>
      </c>
      <c r="Z171" s="3" t="str">
        <f t="shared" si="25"/>
        <v/>
      </c>
      <c r="AA171" s="37" t="str">
        <f t="shared" si="26"/>
        <v/>
      </c>
      <c r="AB171" s="37" t="str">
        <f t="shared" si="27"/>
        <v/>
      </c>
      <c r="AC171" s="37" t="str">
        <f t="shared" si="28"/>
        <v/>
      </c>
      <c r="AD171" s="37" t="str">
        <f t="shared" si="29"/>
        <v/>
      </c>
    </row>
    <row r="172" spans="2:30" ht="12.75">
      <c r="B172" s="48"/>
      <c r="C172" s="48"/>
      <c r="D172" s="47"/>
      <c r="K172" s="51"/>
      <c r="L172" s="23" t="str">
        <f t="shared" si="21"/>
        <v/>
      </c>
      <c r="M172" s="5" t="str">
        <f>IF(COUNT(K172)=1,$L172*SQRT((Calculations!$R$7/($K172-intercept))^2+(Calculations!$S$7/slope)^2),"")</f>
        <v/>
      </c>
      <c r="N172" s="6" t="str">
        <f t="shared" si="30"/>
        <v/>
      </c>
      <c r="W172" s="3" t="str">
        <f t="shared" si="22"/>
        <v/>
      </c>
      <c r="X172" s="3" t="str">
        <f t="shared" si="23"/>
        <v/>
      </c>
      <c r="Y172" s="3" t="str">
        <f t="shared" si="24"/>
        <v/>
      </c>
      <c r="Z172" s="3" t="str">
        <f t="shared" si="25"/>
        <v/>
      </c>
      <c r="AA172" s="37" t="str">
        <f t="shared" si="26"/>
        <v/>
      </c>
      <c r="AB172" s="37" t="str">
        <f t="shared" si="27"/>
        <v/>
      </c>
      <c r="AC172" s="37" t="str">
        <f t="shared" si="28"/>
        <v/>
      </c>
      <c r="AD172" s="37" t="str">
        <f t="shared" si="29"/>
        <v/>
      </c>
    </row>
    <row r="173" spans="2:30" ht="12.75">
      <c r="B173" s="48"/>
      <c r="C173" s="48"/>
      <c r="D173" s="47"/>
      <c r="K173" s="51"/>
      <c r="L173" s="23" t="str">
        <f t="shared" si="21"/>
        <v/>
      </c>
      <c r="M173" s="5" t="str">
        <f>IF(COUNT(K173)=1,$L173*SQRT((Calculations!$R$7/($K173-intercept))^2+(Calculations!$S$7/slope)^2),"")</f>
        <v/>
      </c>
      <c r="N173" s="6" t="str">
        <f t="shared" si="30"/>
        <v/>
      </c>
      <c r="W173" s="3" t="str">
        <f t="shared" si="22"/>
        <v/>
      </c>
      <c r="X173" s="3" t="str">
        <f t="shared" si="23"/>
        <v/>
      </c>
      <c r="Y173" s="3" t="str">
        <f t="shared" si="24"/>
        <v/>
      </c>
      <c r="Z173" s="3" t="str">
        <f t="shared" si="25"/>
        <v/>
      </c>
      <c r="AA173" s="37" t="str">
        <f t="shared" si="26"/>
        <v/>
      </c>
      <c r="AB173" s="37" t="str">
        <f t="shared" si="27"/>
        <v/>
      </c>
      <c r="AC173" s="37" t="str">
        <f t="shared" si="28"/>
        <v/>
      </c>
      <c r="AD173" s="37" t="str">
        <f t="shared" si="29"/>
        <v/>
      </c>
    </row>
    <row r="174" spans="2:30" ht="12.75">
      <c r="B174" s="48"/>
      <c r="C174" s="48"/>
      <c r="D174" s="47"/>
      <c r="K174" s="51"/>
      <c r="L174" s="23" t="str">
        <f t="shared" si="21"/>
        <v/>
      </c>
      <c r="M174" s="5" t="str">
        <f>IF(COUNT(K174)=1,$L174*SQRT((Calculations!$R$7/($K174-intercept))^2+(Calculations!$S$7/slope)^2),"")</f>
        <v/>
      </c>
      <c r="N174" s="6" t="str">
        <f t="shared" si="30"/>
        <v/>
      </c>
      <c r="W174" s="3" t="str">
        <f t="shared" si="22"/>
        <v/>
      </c>
      <c r="X174" s="3" t="str">
        <f t="shared" si="23"/>
        <v/>
      </c>
      <c r="Y174" s="3" t="str">
        <f t="shared" si="24"/>
        <v/>
      </c>
      <c r="Z174" s="3" t="str">
        <f t="shared" si="25"/>
        <v/>
      </c>
      <c r="AA174" s="37" t="str">
        <f t="shared" si="26"/>
        <v/>
      </c>
      <c r="AB174" s="37" t="str">
        <f t="shared" si="27"/>
        <v/>
      </c>
      <c r="AC174" s="37" t="str">
        <f t="shared" si="28"/>
        <v/>
      </c>
      <c r="AD174" s="37" t="str">
        <f t="shared" si="29"/>
        <v/>
      </c>
    </row>
    <row r="175" spans="2:30" ht="12.75">
      <c r="B175" s="48"/>
      <c r="C175" s="48"/>
      <c r="D175" s="47"/>
      <c r="K175" s="51"/>
      <c r="L175" s="23" t="str">
        <f t="shared" si="21"/>
        <v/>
      </c>
      <c r="M175" s="5" t="str">
        <f>IF(COUNT(K175)=1,$L175*SQRT((Calculations!$R$7/($K175-intercept))^2+(Calculations!$S$7/slope)^2),"")</f>
        <v/>
      </c>
      <c r="N175" s="6" t="str">
        <f t="shared" si="30"/>
        <v/>
      </c>
      <c r="W175" s="3" t="str">
        <f t="shared" si="22"/>
        <v/>
      </c>
      <c r="X175" s="3" t="str">
        <f t="shared" si="23"/>
        <v/>
      </c>
      <c r="Y175" s="3" t="str">
        <f t="shared" si="24"/>
        <v/>
      </c>
      <c r="Z175" s="3" t="str">
        <f t="shared" si="25"/>
        <v/>
      </c>
      <c r="AA175" s="37" t="str">
        <f t="shared" si="26"/>
        <v/>
      </c>
      <c r="AB175" s="37" t="str">
        <f t="shared" si="27"/>
        <v/>
      </c>
      <c r="AC175" s="37" t="str">
        <f t="shared" si="28"/>
        <v/>
      </c>
      <c r="AD175" s="37" t="str">
        <f t="shared" si="29"/>
        <v/>
      </c>
    </row>
    <row r="176" spans="2:30" ht="12.75">
      <c r="B176" s="48"/>
      <c r="C176" s="48"/>
      <c r="D176" s="47"/>
      <c r="K176" s="51"/>
      <c r="L176" s="23" t="str">
        <f t="shared" si="21"/>
        <v/>
      </c>
      <c r="M176" s="5" t="str">
        <f>IF(COUNT(K176)=1,$L176*SQRT((Calculations!$R$7/($K176-intercept))^2+(Calculations!$S$7/slope)^2),"")</f>
        <v/>
      </c>
      <c r="N176" s="6" t="str">
        <f t="shared" si="30"/>
        <v/>
      </c>
      <c r="W176" s="3" t="str">
        <f t="shared" si="22"/>
        <v/>
      </c>
      <c r="X176" s="3" t="str">
        <f t="shared" si="23"/>
        <v/>
      </c>
      <c r="Y176" s="3" t="str">
        <f t="shared" si="24"/>
        <v/>
      </c>
      <c r="Z176" s="3" t="str">
        <f t="shared" si="25"/>
        <v/>
      </c>
      <c r="AA176" s="37" t="str">
        <f t="shared" si="26"/>
        <v/>
      </c>
      <c r="AB176" s="37" t="str">
        <f t="shared" si="27"/>
        <v/>
      </c>
      <c r="AC176" s="37" t="str">
        <f t="shared" si="28"/>
        <v/>
      </c>
      <c r="AD176" s="37" t="str">
        <f t="shared" si="29"/>
        <v/>
      </c>
    </row>
    <row r="177" spans="2:30" ht="12.75">
      <c r="B177" s="48"/>
      <c r="C177" s="48"/>
      <c r="D177" s="47"/>
      <c r="K177" s="51"/>
      <c r="L177" s="23" t="str">
        <f t="shared" si="21"/>
        <v/>
      </c>
      <c r="M177" s="5" t="str">
        <f>IF(COUNT(K177)=1,$L177*SQRT((Calculations!$R$7/($K177-intercept))^2+(Calculations!$S$7/slope)^2),"")</f>
        <v/>
      </c>
      <c r="N177" s="6" t="str">
        <f t="shared" si="30"/>
        <v/>
      </c>
      <c r="W177" s="3" t="str">
        <f t="shared" si="22"/>
        <v/>
      </c>
      <c r="X177" s="3" t="str">
        <f t="shared" si="23"/>
        <v/>
      </c>
      <c r="Y177" s="3" t="str">
        <f t="shared" si="24"/>
        <v/>
      </c>
      <c r="Z177" s="3" t="str">
        <f t="shared" si="25"/>
        <v/>
      </c>
      <c r="AA177" s="37" t="str">
        <f t="shared" si="26"/>
        <v/>
      </c>
      <c r="AB177" s="37" t="str">
        <f t="shared" si="27"/>
        <v/>
      </c>
      <c r="AC177" s="37" t="str">
        <f t="shared" si="28"/>
        <v/>
      </c>
      <c r="AD177" s="37" t="str">
        <f t="shared" si="29"/>
        <v/>
      </c>
    </row>
    <row r="178" spans="2:30" ht="12.75">
      <c r="B178" s="48"/>
      <c r="C178" s="48"/>
      <c r="D178" s="47"/>
      <c r="K178" s="51"/>
      <c r="L178" s="23" t="str">
        <f t="shared" si="21"/>
        <v/>
      </c>
      <c r="M178" s="5" t="str">
        <f>IF(COUNT(K178)=1,$L178*SQRT((Calculations!$R$7/($K178-intercept))^2+(Calculations!$S$7/slope)^2),"")</f>
        <v/>
      </c>
      <c r="N178" s="6" t="str">
        <f t="shared" si="30"/>
        <v/>
      </c>
      <c r="W178" s="3" t="str">
        <f t="shared" si="22"/>
        <v/>
      </c>
      <c r="X178" s="3" t="str">
        <f t="shared" si="23"/>
        <v/>
      </c>
      <c r="Y178" s="3" t="str">
        <f t="shared" si="24"/>
        <v/>
      </c>
      <c r="Z178" s="3" t="str">
        <f t="shared" si="25"/>
        <v/>
      </c>
      <c r="AA178" s="37" t="str">
        <f t="shared" si="26"/>
        <v/>
      </c>
      <c r="AB178" s="37" t="str">
        <f t="shared" si="27"/>
        <v/>
      </c>
      <c r="AC178" s="37" t="str">
        <f t="shared" si="28"/>
        <v/>
      </c>
      <c r="AD178" s="37" t="str">
        <f t="shared" si="29"/>
        <v/>
      </c>
    </row>
    <row r="179" spans="2:30" ht="12.75">
      <c r="B179" s="48"/>
      <c r="C179" s="48"/>
      <c r="D179" s="47"/>
      <c r="K179" s="51"/>
      <c r="L179" s="23" t="str">
        <f t="shared" si="21"/>
        <v/>
      </c>
      <c r="M179" s="5" t="str">
        <f>IF(COUNT(K179)=1,$L179*SQRT((Calculations!$R$7/($K179-intercept))^2+(Calculations!$S$7/slope)^2),"")</f>
        <v/>
      </c>
      <c r="N179" s="6" t="str">
        <f t="shared" si="30"/>
        <v/>
      </c>
      <c r="W179" s="3" t="str">
        <f t="shared" si="22"/>
        <v/>
      </c>
      <c r="X179" s="3" t="str">
        <f t="shared" si="23"/>
        <v/>
      </c>
      <c r="Y179" s="3" t="str">
        <f t="shared" si="24"/>
        <v/>
      </c>
      <c r="Z179" s="3" t="str">
        <f t="shared" si="25"/>
        <v/>
      </c>
      <c r="AA179" s="37" t="str">
        <f t="shared" si="26"/>
        <v/>
      </c>
      <c r="AB179" s="37" t="str">
        <f t="shared" si="27"/>
        <v/>
      </c>
      <c r="AC179" s="37" t="str">
        <f t="shared" si="28"/>
        <v/>
      </c>
      <c r="AD179" s="37" t="str">
        <f t="shared" si="29"/>
        <v/>
      </c>
    </row>
    <row r="180" spans="2:30" ht="12.75">
      <c r="B180" s="48"/>
      <c r="C180" s="48"/>
      <c r="D180" s="47"/>
      <c r="K180" s="51"/>
      <c r="L180" s="23" t="str">
        <f t="shared" si="21"/>
        <v/>
      </c>
      <c r="M180" s="5" t="str">
        <f>IF(COUNT(K180)=1,$L180*SQRT((Calculations!$R$7/($K180-intercept))^2+(Calculations!$S$7/slope)^2),"")</f>
        <v/>
      </c>
      <c r="N180" s="6" t="str">
        <f t="shared" si="30"/>
        <v/>
      </c>
      <c r="W180" s="3" t="str">
        <f t="shared" si="22"/>
        <v/>
      </c>
      <c r="X180" s="3" t="str">
        <f t="shared" si="23"/>
        <v/>
      </c>
      <c r="Y180" s="3" t="str">
        <f t="shared" si="24"/>
        <v/>
      </c>
      <c r="Z180" s="3" t="str">
        <f t="shared" si="25"/>
        <v/>
      </c>
      <c r="AA180" s="37" t="str">
        <f t="shared" si="26"/>
        <v/>
      </c>
      <c r="AB180" s="37" t="str">
        <f t="shared" si="27"/>
        <v/>
      </c>
      <c r="AC180" s="37" t="str">
        <f t="shared" si="28"/>
        <v/>
      </c>
      <c r="AD180" s="37" t="str">
        <f t="shared" si="29"/>
        <v/>
      </c>
    </row>
    <row r="181" spans="2:30" ht="12.75">
      <c r="B181" s="48"/>
      <c r="C181" s="48"/>
      <c r="D181" s="47"/>
      <c r="K181" s="51"/>
      <c r="L181" s="23" t="str">
        <f t="shared" si="21"/>
        <v/>
      </c>
      <c r="M181" s="5" t="str">
        <f>IF(COUNT(K181)=1,$L181*SQRT((Calculations!$R$7/($K181-intercept))^2+(Calculations!$S$7/slope)^2),"")</f>
        <v/>
      </c>
      <c r="N181" s="6" t="str">
        <f t="shared" si="30"/>
        <v/>
      </c>
      <c r="W181" s="3" t="str">
        <f t="shared" si="22"/>
        <v/>
      </c>
      <c r="X181" s="3" t="str">
        <f t="shared" si="23"/>
        <v/>
      </c>
      <c r="Y181" s="3" t="str">
        <f t="shared" si="24"/>
        <v/>
      </c>
      <c r="Z181" s="3" t="str">
        <f t="shared" si="25"/>
        <v/>
      </c>
      <c r="AA181" s="37" t="str">
        <f t="shared" si="26"/>
        <v/>
      </c>
      <c r="AB181" s="37" t="str">
        <f t="shared" si="27"/>
        <v/>
      </c>
      <c r="AC181" s="37" t="str">
        <f t="shared" si="28"/>
        <v/>
      </c>
      <c r="AD181" s="37" t="str">
        <f t="shared" si="29"/>
        <v/>
      </c>
    </row>
    <row r="182" spans="2:30" ht="12.75">
      <c r="B182" s="48"/>
      <c r="C182" s="48"/>
      <c r="D182" s="47"/>
      <c r="K182" s="51"/>
      <c r="L182" s="23" t="str">
        <f t="shared" si="21"/>
        <v/>
      </c>
      <c r="M182" s="5" t="str">
        <f>IF(COUNT(K182)=1,$L182*SQRT((Calculations!$R$7/($K182-intercept))^2+(Calculations!$S$7/slope)^2),"")</f>
        <v/>
      </c>
      <c r="N182" s="6" t="str">
        <f t="shared" si="30"/>
        <v/>
      </c>
      <c r="W182" s="3" t="str">
        <f t="shared" si="22"/>
        <v/>
      </c>
      <c r="X182" s="3" t="str">
        <f t="shared" si="23"/>
        <v/>
      </c>
      <c r="Y182" s="3" t="str">
        <f t="shared" si="24"/>
        <v/>
      </c>
      <c r="Z182" s="3" t="str">
        <f t="shared" si="25"/>
        <v/>
      </c>
      <c r="AA182" s="37" t="str">
        <f t="shared" si="26"/>
        <v/>
      </c>
      <c r="AB182" s="37" t="str">
        <f t="shared" si="27"/>
        <v/>
      </c>
      <c r="AC182" s="37" t="str">
        <f t="shared" si="28"/>
        <v/>
      </c>
      <c r="AD182" s="37" t="str">
        <f t="shared" si="29"/>
        <v/>
      </c>
    </row>
    <row r="183" spans="2:30" ht="12.75">
      <c r="B183" s="48"/>
      <c r="C183" s="48"/>
      <c r="D183" s="47"/>
      <c r="K183" s="51"/>
      <c r="L183" s="23" t="str">
        <f t="shared" si="21"/>
        <v/>
      </c>
      <c r="M183" s="5" t="str">
        <f>IF(COUNT(K183)=1,$L183*SQRT((Calculations!$R$7/($K183-intercept))^2+(Calculations!$S$7/slope)^2),"")</f>
        <v/>
      </c>
      <c r="N183" s="6" t="str">
        <f t="shared" si="30"/>
        <v/>
      </c>
      <c r="W183" s="3" t="str">
        <f t="shared" si="22"/>
        <v/>
      </c>
      <c r="X183" s="3" t="str">
        <f t="shared" si="23"/>
        <v/>
      </c>
      <c r="Y183" s="3" t="str">
        <f t="shared" si="24"/>
        <v/>
      </c>
      <c r="Z183" s="3" t="str">
        <f t="shared" si="25"/>
        <v/>
      </c>
      <c r="AA183" s="37" t="str">
        <f t="shared" si="26"/>
        <v/>
      </c>
      <c r="AB183" s="37" t="str">
        <f t="shared" si="27"/>
        <v/>
      </c>
      <c r="AC183" s="37" t="str">
        <f t="shared" si="28"/>
        <v/>
      </c>
      <c r="AD183" s="37" t="str">
        <f t="shared" si="29"/>
        <v/>
      </c>
    </row>
    <row r="184" spans="2:30" ht="12.75">
      <c r="B184" s="48"/>
      <c r="C184" s="48"/>
      <c r="D184" s="47"/>
      <c r="K184" s="51"/>
      <c r="L184" s="23" t="str">
        <f t="shared" si="21"/>
        <v/>
      </c>
      <c r="M184" s="5" t="str">
        <f>IF(COUNT(K184)=1,$L184*SQRT((Calculations!$R$7/($K184-intercept))^2+(Calculations!$S$7/slope)^2),"")</f>
        <v/>
      </c>
      <c r="N184" s="6" t="str">
        <f t="shared" si="30"/>
        <v/>
      </c>
      <c r="W184" s="3" t="str">
        <f t="shared" si="22"/>
        <v/>
      </c>
      <c r="X184" s="3" t="str">
        <f t="shared" si="23"/>
        <v/>
      </c>
      <c r="Y184" s="3" t="str">
        <f t="shared" si="24"/>
        <v/>
      </c>
      <c r="Z184" s="3" t="str">
        <f t="shared" si="25"/>
        <v/>
      </c>
      <c r="AA184" s="37" t="str">
        <f t="shared" si="26"/>
        <v/>
      </c>
      <c r="AB184" s="37" t="str">
        <f t="shared" si="27"/>
        <v/>
      </c>
      <c r="AC184" s="37" t="str">
        <f t="shared" si="28"/>
        <v/>
      </c>
      <c r="AD184" s="37" t="str">
        <f t="shared" si="29"/>
        <v/>
      </c>
    </row>
    <row r="185" spans="2:30" ht="12.75">
      <c r="B185" s="48"/>
      <c r="C185" s="48"/>
      <c r="D185" s="47"/>
      <c r="K185" s="51"/>
      <c r="L185" s="23" t="str">
        <f t="shared" si="21"/>
        <v/>
      </c>
      <c r="M185" s="5" t="str">
        <f>IF(COUNT(K185)=1,$L185*SQRT((Calculations!$R$7/($K185-intercept))^2+(Calculations!$S$7/slope)^2),"")</f>
        <v/>
      </c>
      <c r="N185" s="6" t="str">
        <f t="shared" si="30"/>
        <v/>
      </c>
      <c r="W185" s="3" t="str">
        <f t="shared" si="22"/>
        <v/>
      </c>
      <c r="X185" s="3" t="str">
        <f t="shared" si="23"/>
        <v/>
      </c>
      <c r="Y185" s="3" t="str">
        <f t="shared" si="24"/>
        <v/>
      </c>
      <c r="Z185" s="3" t="str">
        <f t="shared" si="25"/>
        <v/>
      </c>
      <c r="AA185" s="37" t="str">
        <f t="shared" si="26"/>
        <v/>
      </c>
      <c r="AB185" s="37" t="str">
        <f t="shared" si="27"/>
        <v/>
      </c>
      <c r="AC185" s="37" t="str">
        <f t="shared" si="28"/>
        <v/>
      </c>
      <c r="AD185" s="37" t="str">
        <f t="shared" si="29"/>
        <v/>
      </c>
    </row>
    <row r="186" spans="2:30" ht="12.75">
      <c r="B186" s="48"/>
      <c r="C186" s="48"/>
      <c r="D186" s="47"/>
      <c r="K186" s="51"/>
      <c r="L186" s="23" t="str">
        <f t="shared" si="21"/>
        <v/>
      </c>
      <c r="M186" s="5" t="str">
        <f>IF(COUNT(K186)=1,$L186*SQRT((Calculations!$R$7/($K186-intercept))^2+(Calculations!$S$7/slope)^2),"")</f>
        <v/>
      </c>
      <c r="N186" s="6" t="str">
        <f t="shared" si="30"/>
        <v/>
      </c>
      <c r="W186" s="3" t="str">
        <f t="shared" si="22"/>
        <v/>
      </c>
      <c r="X186" s="3" t="str">
        <f t="shared" si="23"/>
        <v/>
      </c>
      <c r="Y186" s="3" t="str">
        <f t="shared" si="24"/>
        <v/>
      </c>
      <c r="Z186" s="3" t="str">
        <f t="shared" si="25"/>
        <v/>
      </c>
      <c r="AA186" s="37" t="str">
        <f t="shared" si="26"/>
        <v/>
      </c>
      <c r="AB186" s="37" t="str">
        <f t="shared" si="27"/>
        <v/>
      </c>
      <c r="AC186" s="37" t="str">
        <f t="shared" si="28"/>
        <v/>
      </c>
      <c r="AD186" s="37" t="str">
        <f t="shared" si="29"/>
        <v/>
      </c>
    </row>
    <row r="187" spans="2:30" ht="12.75">
      <c r="B187" s="48"/>
      <c r="C187" s="48"/>
      <c r="D187" s="47"/>
      <c r="K187" s="51"/>
      <c r="L187" s="23" t="str">
        <f t="shared" si="21"/>
        <v/>
      </c>
      <c r="M187" s="5" t="str">
        <f>IF(COUNT(K187)=1,$L187*SQRT((Calculations!$R$7/($K187-intercept))^2+(Calculations!$S$7/slope)^2),"")</f>
        <v/>
      </c>
      <c r="N187" s="6" t="str">
        <f t="shared" si="30"/>
        <v/>
      </c>
      <c r="W187" s="3" t="str">
        <f t="shared" si="22"/>
        <v/>
      </c>
      <c r="X187" s="3" t="str">
        <f t="shared" si="23"/>
        <v/>
      </c>
      <c r="Y187" s="3" t="str">
        <f t="shared" si="24"/>
        <v/>
      </c>
      <c r="Z187" s="3" t="str">
        <f t="shared" si="25"/>
        <v/>
      </c>
      <c r="AA187" s="37" t="str">
        <f t="shared" si="26"/>
        <v/>
      </c>
      <c r="AB187" s="37" t="str">
        <f t="shared" si="27"/>
        <v/>
      </c>
      <c r="AC187" s="37" t="str">
        <f t="shared" si="28"/>
        <v/>
      </c>
      <c r="AD187" s="37" t="str">
        <f t="shared" si="29"/>
        <v/>
      </c>
    </row>
    <row r="188" spans="2:30" ht="12.75">
      <c r="B188" s="48"/>
      <c r="C188" s="48"/>
      <c r="D188" s="47"/>
      <c r="K188" s="51"/>
      <c r="L188" s="23" t="str">
        <f t="shared" si="21"/>
        <v/>
      </c>
      <c r="M188" s="5" t="str">
        <f>IF(COUNT(K188)=1,$L188*SQRT((Calculations!$R$7/($K188-intercept))^2+(Calculations!$S$7/slope)^2),"")</f>
        <v/>
      </c>
      <c r="N188" s="6" t="str">
        <f t="shared" si="30"/>
        <v/>
      </c>
      <c r="W188" s="3" t="str">
        <f t="shared" si="22"/>
        <v/>
      </c>
      <c r="X188" s="3" t="str">
        <f t="shared" si="23"/>
        <v/>
      </c>
      <c r="Y188" s="3" t="str">
        <f t="shared" si="24"/>
        <v/>
      </c>
      <c r="Z188" s="3" t="str">
        <f t="shared" si="25"/>
        <v/>
      </c>
      <c r="AA188" s="37" t="str">
        <f t="shared" si="26"/>
        <v/>
      </c>
      <c r="AB188" s="37" t="str">
        <f t="shared" si="27"/>
        <v/>
      </c>
      <c r="AC188" s="37" t="str">
        <f t="shared" si="28"/>
        <v/>
      </c>
      <c r="AD188" s="37" t="str">
        <f t="shared" si="29"/>
        <v/>
      </c>
    </row>
    <row r="189" spans="2:30" ht="12.75">
      <c r="B189" s="48"/>
      <c r="C189" s="48"/>
      <c r="D189" s="47"/>
      <c r="K189" s="51"/>
      <c r="L189" s="23" t="str">
        <f t="shared" si="21"/>
        <v/>
      </c>
      <c r="M189" s="5" t="str">
        <f>IF(COUNT(K189)=1,$L189*SQRT((Calculations!$R$7/($K189-intercept))^2+(Calculations!$S$7/slope)^2),"")</f>
        <v/>
      </c>
      <c r="N189" s="6" t="str">
        <f t="shared" si="30"/>
        <v/>
      </c>
      <c r="W189" s="3" t="str">
        <f t="shared" si="22"/>
        <v/>
      </c>
      <c r="X189" s="3" t="str">
        <f t="shared" si="23"/>
        <v/>
      </c>
      <c r="Y189" s="3" t="str">
        <f t="shared" si="24"/>
        <v/>
      </c>
      <c r="Z189" s="3" t="str">
        <f t="shared" si="25"/>
        <v/>
      </c>
      <c r="AA189" s="37" t="str">
        <f t="shared" si="26"/>
        <v/>
      </c>
      <c r="AB189" s="37" t="str">
        <f t="shared" si="27"/>
        <v/>
      </c>
      <c r="AC189" s="37" t="str">
        <f t="shared" si="28"/>
        <v/>
      </c>
      <c r="AD189" s="37" t="str">
        <f t="shared" si="29"/>
        <v/>
      </c>
    </row>
    <row r="190" spans="2:30" ht="12.75">
      <c r="B190" s="48"/>
      <c r="C190" s="48"/>
      <c r="D190" s="47"/>
      <c r="K190" s="51"/>
      <c r="L190" s="23" t="str">
        <f t="shared" si="21"/>
        <v/>
      </c>
      <c r="M190" s="5" t="str">
        <f>IF(COUNT(K190)=1,$L190*SQRT((Calculations!$R$7/($K190-intercept))^2+(Calculations!$S$7/slope)^2),"")</f>
        <v/>
      </c>
      <c r="N190" s="6" t="str">
        <f t="shared" si="30"/>
        <v/>
      </c>
      <c r="W190" s="3" t="str">
        <f t="shared" si="22"/>
        <v/>
      </c>
      <c r="X190" s="3" t="str">
        <f t="shared" si="23"/>
        <v/>
      </c>
      <c r="Y190" s="3" t="str">
        <f t="shared" si="24"/>
        <v/>
      </c>
      <c r="Z190" s="3" t="str">
        <f t="shared" si="25"/>
        <v/>
      </c>
      <c r="AA190" s="37" t="str">
        <f t="shared" si="26"/>
        <v/>
      </c>
      <c r="AB190" s="37" t="str">
        <f t="shared" si="27"/>
        <v/>
      </c>
      <c r="AC190" s="37" t="str">
        <f t="shared" si="28"/>
        <v/>
      </c>
      <c r="AD190" s="37" t="str">
        <f t="shared" si="29"/>
        <v/>
      </c>
    </row>
    <row r="191" spans="2:30" ht="12.75">
      <c r="B191" s="48"/>
      <c r="C191" s="48"/>
      <c r="D191" s="47"/>
      <c r="K191" s="51"/>
      <c r="L191" s="23" t="str">
        <f t="shared" si="21"/>
        <v/>
      </c>
      <c r="M191" s="5" t="str">
        <f>IF(COUNT(K191)=1,$L191*SQRT((Calculations!$R$7/($K191-intercept))^2+(Calculations!$S$7/slope)^2),"")</f>
        <v/>
      </c>
      <c r="N191" s="6" t="str">
        <f t="shared" si="30"/>
        <v/>
      </c>
      <c r="W191" s="3" t="str">
        <f t="shared" si="22"/>
        <v/>
      </c>
      <c r="X191" s="3" t="str">
        <f t="shared" si="23"/>
        <v/>
      </c>
      <c r="Y191" s="3" t="str">
        <f t="shared" si="24"/>
        <v/>
      </c>
      <c r="Z191" s="3" t="str">
        <f t="shared" si="25"/>
        <v/>
      </c>
      <c r="AA191" s="37" t="str">
        <f t="shared" si="26"/>
        <v/>
      </c>
      <c r="AB191" s="37" t="str">
        <f t="shared" si="27"/>
        <v/>
      </c>
      <c r="AC191" s="37" t="str">
        <f t="shared" si="28"/>
        <v/>
      </c>
      <c r="AD191" s="37" t="str">
        <f t="shared" si="29"/>
        <v/>
      </c>
    </row>
    <row r="192" spans="2:30" ht="12.75">
      <c r="B192" s="48"/>
      <c r="C192" s="48"/>
      <c r="D192" s="47"/>
      <c r="K192" s="51"/>
      <c r="L192" s="23" t="str">
        <f t="shared" si="21"/>
        <v/>
      </c>
      <c r="M192" s="5" t="str">
        <f>IF(COUNT(K192)=1,$L192*SQRT((Calculations!$R$7/($K192-intercept))^2+(Calculations!$S$7/slope)^2),"")</f>
        <v/>
      </c>
      <c r="N192" s="6" t="str">
        <f t="shared" si="30"/>
        <v/>
      </c>
      <c r="W192" s="3" t="str">
        <f t="shared" si="22"/>
        <v/>
      </c>
      <c r="X192" s="3" t="str">
        <f t="shared" si="23"/>
        <v/>
      </c>
      <c r="Y192" s="3" t="str">
        <f t="shared" si="24"/>
        <v/>
      </c>
      <c r="Z192" s="3" t="str">
        <f t="shared" si="25"/>
        <v/>
      </c>
      <c r="AA192" s="37" t="str">
        <f t="shared" si="26"/>
        <v/>
      </c>
      <c r="AB192" s="37" t="str">
        <f t="shared" si="27"/>
        <v/>
      </c>
      <c r="AC192" s="37" t="str">
        <f t="shared" si="28"/>
        <v/>
      </c>
      <c r="AD192" s="37" t="str">
        <f t="shared" si="29"/>
        <v/>
      </c>
    </row>
    <row r="193" spans="2:30" ht="12.75">
      <c r="B193" s="48"/>
      <c r="C193" s="48"/>
      <c r="D193" s="47"/>
      <c r="K193" s="51"/>
      <c r="L193" s="23" t="str">
        <f t="shared" si="21"/>
        <v/>
      </c>
      <c r="M193" s="5" t="str">
        <f>IF(COUNT(K193)=1,$L193*SQRT((Calculations!$R$7/($K193-intercept))^2+(Calculations!$S$7/slope)^2),"")</f>
        <v/>
      </c>
      <c r="N193" s="6" t="str">
        <f t="shared" si="30"/>
        <v/>
      </c>
      <c r="W193" s="3" t="str">
        <f t="shared" si="22"/>
        <v/>
      </c>
      <c r="X193" s="3" t="str">
        <f t="shared" si="23"/>
        <v/>
      </c>
      <c r="Y193" s="3" t="str">
        <f t="shared" si="24"/>
        <v/>
      </c>
      <c r="Z193" s="3" t="str">
        <f t="shared" si="25"/>
        <v/>
      </c>
      <c r="AA193" s="37" t="str">
        <f t="shared" si="26"/>
        <v/>
      </c>
      <c r="AB193" s="37" t="str">
        <f t="shared" si="27"/>
        <v/>
      </c>
      <c r="AC193" s="37" t="str">
        <f t="shared" si="28"/>
        <v/>
      </c>
      <c r="AD193" s="37" t="str">
        <f t="shared" si="29"/>
        <v/>
      </c>
    </row>
    <row r="194" spans="2:30" ht="12.75">
      <c r="B194" s="48"/>
      <c r="C194" s="48"/>
      <c r="D194" s="47"/>
      <c r="K194" s="51"/>
      <c r="L194" s="23" t="str">
        <f t="shared" si="21"/>
        <v/>
      </c>
      <c r="M194" s="5" t="str">
        <f>IF(COUNT(K194)=1,$L194*SQRT((Calculations!$R$7/($K194-intercept))^2+(Calculations!$S$7/slope)^2),"")</f>
        <v/>
      </c>
      <c r="N194" s="6" t="str">
        <f t="shared" si="30"/>
        <v/>
      </c>
      <c r="W194" s="3" t="str">
        <f t="shared" si="22"/>
        <v/>
      </c>
      <c r="X194" s="3" t="str">
        <f t="shared" si="23"/>
        <v/>
      </c>
      <c r="Y194" s="3" t="str">
        <f t="shared" si="24"/>
        <v/>
      </c>
      <c r="Z194" s="3" t="str">
        <f t="shared" si="25"/>
        <v/>
      </c>
      <c r="AA194" s="37" t="str">
        <f t="shared" si="26"/>
        <v/>
      </c>
      <c r="AB194" s="37" t="str">
        <f t="shared" si="27"/>
        <v/>
      </c>
      <c r="AC194" s="37" t="str">
        <f t="shared" si="28"/>
        <v/>
      </c>
      <c r="AD194" s="37" t="str">
        <f t="shared" si="29"/>
        <v/>
      </c>
    </row>
    <row r="195" spans="2:30" ht="12.75">
      <c r="B195" s="48"/>
      <c r="C195" s="48"/>
      <c r="D195" s="47"/>
      <c r="K195" s="51"/>
      <c r="L195" s="23" t="str">
        <f t="shared" si="21"/>
        <v/>
      </c>
      <c r="M195" s="5" t="str">
        <f>IF(COUNT(K195)=1,$L195*SQRT((Calculations!$R$7/($K195-intercept))^2+(Calculations!$S$7/slope)^2),"")</f>
        <v/>
      </c>
      <c r="N195" s="6" t="str">
        <f t="shared" si="30"/>
        <v/>
      </c>
      <c r="W195" s="3" t="str">
        <f t="shared" si="22"/>
        <v/>
      </c>
      <c r="X195" s="3" t="str">
        <f t="shared" si="23"/>
        <v/>
      </c>
      <c r="Y195" s="3" t="str">
        <f t="shared" si="24"/>
        <v/>
      </c>
      <c r="Z195" s="3" t="str">
        <f t="shared" si="25"/>
        <v/>
      </c>
      <c r="AA195" s="37" t="str">
        <f t="shared" si="26"/>
        <v/>
      </c>
      <c r="AB195" s="37" t="str">
        <f t="shared" si="27"/>
        <v/>
      </c>
      <c r="AC195" s="37" t="str">
        <f t="shared" si="28"/>
        <v/>
      </c>
      <c r="AD195" s="37" t="str">
        <f t="shared" si="29"/>
        <v/>
      </c>
    </row>
    <row r="196" spans="2:30" ht="12.75">
      <c r="B196" s="48"/>
      <c r="C196" s="48"/>
      <c r="D196" s="47"/>
      <c r="K196" s="51"/>
      <c r="L196" s="23" t="str">
        <f t="shared" si="21"/>
        <v/>
      </c>
      <c r="M196" s="5" t="str">
        <f>IF(COUNT(K196)=1,$L196*SQRT((Calculations!$R$7/($K196-intercept))^2+(Calculations!$S$7/slope)^2),"")</f>
        <v/>
      </c>
      <c r="N196" s="6" t="str">
        <f t="shared" si="30"/>
        <v/>
      </c>
      <c r="W196" s="3" t="str">
        <f t="shared" si="22"/>
        <v/>
      </c>
      <c r="X196" s="3" t="str">
        <f t="shared" si="23"/>
        <v/>
      </c>
      <c r="Y196" s="3" t="str">
        <f t="shared" si="24"/>
        <v/>
      </c>
      <c r="Z196" s="3" t="str">
        <f t="shared" si="25"/>
        <v/>
      </c>
      <c r="AA196" s="37" t="str">
        <f t="shared" si="26"/>
        <v/>
      </c>
      <c r="AB196" s="37" t="str">
        <f t="shared" si="27"/>
        <v/>
      </c>
      <c r="AC196" s="37" t="str">
        <f t="shared" si="28"/>
        <v/>
      </c>
      <c r="AD196" s="37" t="str">
        <f t="shared" si="29"/>
        <v/>
      </c>
    </row>
    <row r="197" spans="2:30" ht="12.75">
      <c r="B197" s="48"/>
      <c r="C197" s="48"/>
      <c r="D197" s="47"/>
      <c r="K197" s="51"/>
      <c r="L197" s="23" t="str">
        <f t="shared" si="21"/>
        <v/>
      </c>
      <c r="M197" s="5" t="str">
        <f>IF(COUNT(K197)=1,$L197*SQRT((Calculations!$R$7/($K197-intercept))^2+(Calculations!$S$7/slope)^2),"")</f>
        <v/>
      </c>
      <c r="N197" s="6" t="str">
        <f t="shared" si="30"/>
        <v/>
      </c>
      <c r="W197" s="3" t="str">
        <f t="shared" si="22"/>
        <v/>
      </c>
      <c r="X197" s="3" t="str">
        <f t="shared" si="23"/>
        <v/>
      </c>
      <c r="Y197" s="3" t="str">
        <f t="shared" si="24"/>
        <v/>
      </c>
      <c r="Z197" s="3" t="str">
        <f t="shared" si="25"/>
        <v/>
      </c>
      <c r="AA197" s="37" t="str">
        <f t="shared" si="26"/>
        <v/>
      </c>
      <c r="AB197" s="37" t="str">
        <f t="shared" si="27"/>
        <v/>
      </c>
      <c r="AC197" s="37" t="str">
        <f t="shared" si="28"/>
        <v/>
      </c>
      <c r="AD197" s="37" t="str">
        <f t="shared" si="29"/>
        <v/>
      </c>
    </row>
    <row r="198" spans="2:30" ht="12.75">
      <c r="B198" s="48"/>
      <c r="C198" s="48"/>
      <c r="D198" s="47"/>
      <c r="K198" s="51"/>
      <c r="L198" s="23" t="str">
        <f aca="true" t="shared" si="31" ref="L198:L224">IF(COUNT(K198)=1,(K198-intercept)/slope,"")</f>
        <v/>
      </c>
      <c r="M198" s="5" t="str">
        <f>IF(COUNT(K198)=1,$L198*SQRT((Calculations!$R$7/($K198-intercept))^2+(Calculations!$S$7/slope)^2),"")</f>
        <v/>
      </c>
      <c r="N198" s="6" t="str">
        <f t="shared" si="30"/>
        <v/>
      </c>
      <c r="W198" s="3" t="str">
        <f t="shared" si="22"/>
        <v/>
      </c>
      <c r="X198" s="3" t="str">
        <f t="shared" si="23"/>
        <v/>
      </c>
      <c r="Y198" s="3" t="str">
        <f t="shared" si="24"/>
        <v/>
      </c>
      <c r="Z198" s="3" t="str">
        <f t="shared" si="25"/>
        <v/>
      </c>
      <c r="AA198" s="37" t="str">
        <f t="shared" si="26"/>
        <v/>
      </c>
      <c r="AB198" s="37" t="str">
        <f t="shared" si="27"/>
        <v/>
      </c>
      <c r="AC198" s="37" t="str">
        <f t="shared" si="28"/>
        <v/>
      </c>
      <c r="AD198" s="37" t="str">
        <f t="shared" si="29"/>
        <v/>
      </c>
    </row>
    <row r="199" spans="2:30" ht="12.75">
      <c r="B199" s="48"/>
      <c r="C199" s="48"/>
      <c r="D199" s="47"/>
      <c r="K199" s="51"/>
      <c r="L199" s="23" t="str">
        <f t="shared" si="31"/>
        <v/>
      </c>
      <c r="M199" s="5" t="str">
        <f>IF(COUNT(K199)=1,$L199*SQRT((Calculations!$R$7/($K199-intercept))^2+(Calculations!$S$7/slope)^2),"")</f>
        <v/>
      </c>
      <c r="N199" s="6" t="str">
        <f t="shared" si="30"/>
        <v/>
      </c>
      <c r="W199" s="3" t="str">
        <f aca="true" t="shared" si="32" ref="W199:W227">IF(COUNT($C199:$D199)=2,1/C199,"")</f>
        <v/>
      </c>
      <c r="X199" s="3" t="str">
        <f aca="true" t="shared" si="33" ref="X199:X227">IF(COUNT($C199:$D199)=2,1/(C199*C199),"")</f>
        <v/>
      </c>
      <c r="Y199" s="3" t="str">
        <f aca="true" t="shared" si="34" ref="Y199:Y227">IF(COUNT($C199:$D199)=2,1/D199,"")</f>
        <v/>
      </c>
      <c r="Z199" s="3" t="str">
        <f aca="true" t="shared" si="35" ref="Z199:Z227">IF(COUNT($C199:$D199)=2,1/(D199*D199),"")</f>
        <v/>
      </c>
      <c r="AA199" s="37" t="str">
        <f aca="true" t="shared" si="36" ref="AA199:AA227">IF(COUNT($C199:$D199)=2,W199/W$3,"")</f>
        <v/>
      </c>
      <c r="AB199" s="37" t="str">
        <f aca="true" t="shared" si="37" ref="AB199:AB227">IF(COUNT($C199:$D199)=2,X199/X$3,"")</f>
        <v/>
      </c>
      <c r="AC199" s="37" t="str">
        <f aca="true" t="shared" si="38" ref="AC199:AC227">IF(COUNT($C199:$D199)=2,Y199/Y$3,"")</f>
        <v/>
      </c>
      <c r="AD199" s="37" t="str">
        <f aca="true" t="shared" si="39" ref="AD199:AD227">IF(COUNT($C199:$D199)=2,Z199/Z$3,"")</f>
        <v/>
      </c>
    </row>
    <row r="200" spans="2:30" ht="12.75">
      <c r="B200" s="48"/>
      <c r="C200" s="48"/>
      <c r="D200" s="47"/>
      <c r="K200" s="51"/>
      <c r="L200" s="23" t="str">
        <f t="shared" si="31"/>
        <v/>
      </c>
      <c r="M200" s="5" t="str">
        <f>IF(COUNT(K200)=1,$L200*SQRT((Calculations!$R$7/($K200-intercept))^2+(Calculations!$S$7/slope)^2),"")</f>
        <v/>
      </c>
      <c r="N200" s="6" t="str">
        <f t="shared" si="30"/>
        <v/>
      </c>
      <c r="W200" s="3" t="str">
        <f t="shared" si="32"/>
        <v/>
      </c>
      <c r="X200" s="3" t="str">
        <f t="shared" si="33"/>
        <v/>
      </c>
      <c r="Y200" s="3" t="str">
        <f t="shared" si="34"/>
        <v/>
      </c>
      <c r="Z200" s="3" t="str">
        <f t="shared" si="35"/>
        <v/>
      </c>
      <c r="AA200" s="37" t="str">
        <f t="shared" si="36"/>
        <v/>
      </c>
      <c r="AB200" s="37" t="str">
        <f t="shared" si="37"/>
        <v/>
      </c>
      <c r="AC200" s="37" t="str">
        <f t="shared" si="38"/>
        <v/>
      </c>
      <c r="AD200" s="37" t="str">
        <f t="shared" si="39"/>
        <v/>
      </c>
    </row>
    <row r="201" spans="2:30" ht="12.75">
      <c r="B201" s="48"/>
      <c r="C201" s="48"/>
      <c r="D201" s="47"/>
      <c r="K201" s="51"/>
      <c r="L201" s="23" t="str">
        <f t="shared" si="31"/>
        <v/>
      </c>
      <c r="M201" s="5" t="str">
        <f>IF(COUNT(K201)=1,$L201*SQRT((Calculations!$R$7/($K201-intercept))^2+(Calculations!$S$7/slope)^2),"")</f>
        <v/>
      </c>
      <c r="N201" s="6" t="str">
        <f t="shared" si="30"/>
        <v/>
      </c>
      <c r="W201" s="3" t="str">
        <f t="shared" si="32"/>
        <v/>
      </c>
      <c r="X201" s="3" t="str">
        <f t="shared" si="33"/>
        <v/>
      </c>
      <c r="Y201" s="3" t="str">
        <f t="shared" si="34"/>
        <v/>
      </c>
      <c r="Z201" s="3" t="str">
        <f t="shared" si="35"/>
        <v/>
      </c>
      <c r="AA201" s="37" t="str">
        <f t="shared" si="36"/>
        <v/>
      </c>
      <c r="AB201" s="37" t="str">
        <f t="shared" si="37"/>
        <v/>
      </c>
      <c r="AC201" s="37" t="str">
        <f t="shared" si="38"/>
        <v/>
      </c>
      <c r="AD201" s="37" t="str">
        <f t="shared" si="39"/>
        <v/>
      </c>
    </row>
    <row r="202" spans="2:30" ht="12.75">
      <c r="B202" s="48"/>
      <c r="C202" s="48"/>
      <c r="D202" s="47"/>
      <c r="K202" s="51"/>
      <c r="L202" s="23" t="str">
        <f t="shared" si="31"/>
        <v/>
      </c>
      <c r="M202" s="5" t="str">
        <f>IF(COUNT(K202)=1,$L202*SQRT((Calculations!$R$7/($K202-intercept))^2+(Calculations!$S$7/slope)^2),"")</f>
        <v/>
      </c>
      <c r="N202" s="6" t="str">
        <f t="shared" si="30"/>
        <v/>
      </c>
      <c r="W202" s="3" t="str">
        <f t="shared" si="32"/>
        <v/>
      </c>
      <c r="X202" s="3" t="str">
        <f t="shared" si="33"/>
        <v/>
      </c>
      <c r="Y202" s="3" t="str">
        <f t="shared" si="34"/>
        <v/>
      </c>
      <c r="Z202" s="3" t="str">
        <f t="shared" si="35"/>
        <v/>
      </c>
      <c r="AA202" s="37" t="str">
        <f t="shared" si="36"/>
        <v/>
      </c>
      <c r="AB202" s="37" t="str">
        <f t="shared" si="37"/>
        <v/>
      </c>
      <c r="AC202" s="37" t="str">
        <f t="shared" si="38"/>
        <v/>
      </c>
      <c r="AD202" s="37" t="str">
        <f t="shared" si="39"/>
        <v/>
      </c>
    </row>
    <row r="203" spans="2:30" ht="12.75">
      <c r="B203" s="48"/>
      <c r="C203" s="48"/>
      <c r="D203" s="47"/>
      <c r="K203" s="51"/>
      <c r="L203" s="23" t="str">
        <f t="shared" si="31"/>
        <v/>
      </c>
      <c r="M203" s="5" t="str">
        <f>IF(COUNT(K203)=1,$L203*SQRT((Calculations!$R$7/($K203-intercept))^2+(Calculations!$S$7/slope)^2),"")</f>
        <v/>
      </c>
      <c r="N203" s="6" t="str">
        <f t="shared" si="30"/>
        <v/>
      </c>
      <c r="W203" s="3" t="str">
        <f t="shared" si="32"/>
        <v/>
      </c>
      <c r="X203" s="3" t="str">
        <f t="shared" si="33"/>
        <v/>
      </c>
      <c r="Y203" s="3" t="str">
        <f t="shared" si="34"/>
        <v/>
      </c>
      <c r="Z203" s="3" t="str">
        <f t="shared" si="35"/>
        <v/>
      </c>
      <c r="AA203" s="37" t="str">
        <f t="shared" si="36"/>
        <v/>
      </c>
      <c r="AB203" s="37" t="str">
        <f t="shared" si="37"/>
        <v/>
      </c>
      <c r="AC203" s="37" t="str">
        <f t="shared" si="38"/>
        <v/>
      </c>
      <c r="AD203" s="37" t="str">
        <f t="shared" si="39"/>
        <v/>
      </c>
    </row>
    <row r="204" spans="2:30" ht="12.75">
      <c r="B204" s="48"/>
      <c r="C204" s="48"/>
      <c r="D204" s="47"/>
      <c r="K204" s="51"/>
      <c r="L204" s="23" t="str">
        <f t="shared" si="31"/>
        <v/>
      </c>
      <c r="M204" s="5" t="str">
        <f>IF(COUNT(K204)=1,$L204*SQRT((Calculations!$R$7/($K204-intercept))^2+(Calculations!$S$7/slope)^2),"")</f>
        <v/>
      </c>
      <c r="N204" s="6" t="str">
        <f t="shared" si="30"/>
        <v/>
      </c>
      <c r="W204" s="3" t="str">
        <f t="shared" si="32"/>
        <v/>
      </c>
      <c r="X204" s="3" t="str">
        <f t="shared" si="33"/>
        <v/>
      </c>
      <c r="Y204" s="3" t="str">
        <f t="shared" si="34"/>
        <v/>
      </c>
      <c r="Z204" s="3" t="str">
        <f t="shared" si="35"/>
        <v/>
      </c>
      <c r="AA204" s="37" t="str">
        <f t="shared" si="36"/>
        <v/>
      </c>
      <c r="AB204" s="37" t="str">
        <f t="shared" si="37"/>
        <v/>
      </c>
      <c r="AC204" s="37" t="str">
        <f t="shared" si="38"/>
        <v/>
      </c>
      <c r="AD204" s="37" t="str">
        <f t="shared" si="39"/>
        <v/>
      </c>
    </row>
    <row r="205" spans="2:30" ht="12.75">
      <c r="B205" s="48"/>
      <c r="C205" s="48"/>
      <c r="D205" s="47"/>
      <c r="K205" s="51"/>
      <c r="L205" s="23" t="str">
        <f t="shared" si="31"/>
        <v/>
      </c>
      <c r="M205" s="5" t="str">
        <f>IF(COUNT(K205)=1,$L205*SQRT((Calculations!$R$7/($K205-intercept))^2+(Calculations!$S$7/slope)^2),"")</f>
        <v/>
      </c>
      <c r="N205" s="6" t="str">
        <f t="shared" si="30"/>
        <v/>
      </c>
      <c r="W205" s="3" t="str">
        <f t="shared" si="32"/>
        <v/>
      </c>
      <c r="X205" s="3" t="str">
        <f t="shared" si="33"/>
        <v/>
      </c>
      <c r="Y205" s="3" t="str">
        <f t="shared" si="34"/>
        <v/>
      </c>
      <c r="Z205" s="3" t="str">
        <f t="shared" si="35"/>
        <v/>
      </c>
      <c r="AA205" s="37" t="str">
        <f t="shared" si="36"/>
        <v/>
      </c>
      <c r="AB205" s="37" t="str">
        <f t="shared" si="37"/>
        <v/>
      </c>
      <c r="AC205" s="37" t="str">
        <f t="shared" si="38"/>
        <v/>
      </c>
      <c r="AD205" s="37" t="str">
        <f t="shared" si="39"/>
        <v/>
      </c>
    </row>
    <row r="206" spans="2:30" ht="12.75">
      <c r="B206" s="48"/>
      <c r="C206" s="48"/>
      <c r="D206" s="47"/>
      <c r="K206" s="51"/>
      <c r="L206" s="23" t="str">
        <f t="shared" si="31"/>
        <v/>
      </c>
      <c r="M206" s="5" t="str">
        <f>IF(COUNT(K206)=1,$L206*SQRT((Calculations!$R$7/($K206-intercept))^2+(Calculations!$S$7/slope)^2),"")</f>
        <v/>
      </c>
      <c r="N206" s="6" t="str">
        <f t="shared" si="30"/>
        <v/>
      </c>
      <c r="W206" s="3" t="str">
        <f t="shared" si="32"/>
        <v/>
      </c>
      <c r="X206" s="3" t="str">
        <f t="shared" si="33"/>
        <v/>
      </c>
      <c r="Y206" s="3" t="str">
        <f t="shared" si="34"/>
        <v/>
      </c>
      <c r="Z206" s="3" t="str">
        <f t="shared" si="35"/>
        <v/>
      </c>
      <c r="AA206" s="37" t="str">
        <f t="shared" si="36"/>
        <v/>
      </c>
      <c r="AB206" s="37" t="str">
        <f t="shared" si="37"/>
        <v/>
      </c>
      <c r="AC206" s="37" t="str">
        <f t="shared" si="38"/>
        <v/>
      </c>
      <c r="AD206" s="37" t="str">
        <f t="shared" si="39"/>
        <v/>
      </c>
    </row>
    <row r="207" spans="2:30" ht="12.75">
      <c r="B207" s="48"/>
      <c r="C207" s="48"/>
      <c r="D207" s="47"/>
      <c r="K207" s="51"/>
      <c r="L207" s="23" t="str">
        <f t="shared" si="31"/>
        <v/>
      </c>
      <c r="M207" s="5" t="str">
        <f>IF(COUNT(K207)=1,$L207*SQRT((Calculations!$R$7/($K207-intercept))^2+(Calculations!$S$7/slope)^2),"")</f>
        <v/>
      </c>
      <c r="N207" s="6" t="str">
        <f t="shared" si="30"/>
        <v/>
      </c>
      <c r="W207" s="3" t="str">
        <f t="shared" si="32"/>
        <v/>
      </c>
      <c r="X207" s="3" t="str">
        <f t="shared" si="33"/>
        <v/>
      </c>
      <c r="Y207" s="3" t="str">
        <f t="shared" si="34"/>
        <v/>
      </c>
      <c r="Z207" s="3" t="str">
        <f t="shared" si="35"/>
        <v/>
      </c>
      <c r="AA207" s="37" t="str">
        <f t="shared" si="36"/>
        <v/>
      </c>
      <c r="AB207" s="37" t="str">
        <f t="shared" si="37"/>
        <v/>
      </c>
      <c r="AC207" s="37" t="str">
        <f t="shared" si="38"/>
        <v/>
      </c>
      <c r="AD207" s="37" t="str">
        <f t="shared" si="39"/>
        <v/>
      </c>
    </row>
    <row r="208" spans="2:30" ht="12.75">
      <c r="B208" s="48"/>
      <c r="C208" s="48"/>
      <c r="D208" s="47"/>
      <c r="K208" s="51"/>
      <c r="L208" s="23" t="str">
        <f t="shared" si="31"/>
        <v/>
      </c>
      <c r="M208" s="5" t="str">
        <f>IF(COUNT(K208)=1,$L208*SQRT((Calculations!$R$7/($K208-intercept))^2+(Calculations!$S$7/slope)^2),"")</f>
        <v/>
      </c>
      <c r="N208" s="6" t="str">
        <f t="shared" si="30"/>
        <v/>
      </c>
      <c r="W208" s="3" t="str">
        <f t="shared" si="32"/>
        <v/>
      </c>
      <c r="X208" s="3" t="str">
        <f t="shared" si="33"/>
        <v/>
      </c>
      <c r="Y208" s="3" t="str">
        <f t="shared" si="34"/>
        <v/>
      </c>
      <c r="Z208" s="3" t="str">
        <f t="shared" si="35"/>
        <v/>
      </c>
      <c r="AA208" s="37" t="str">
        <f t="shared" si="36"/>
        <v/>
      </c>
      <c r="AB208" s="37" t="str">
        <f t="shared" si="37"/>
        <v/>
      </c>
      <c r="AC208" s="37" t="str">
        <f t="shared" si="38"/>
        <v/>
      </c>
      <c r="AD208" s="37" t="str">
        <f t="shared" si="39"/>
        <v/>
      </c>
    </row>
    <row r="209" spans="2:30" ht="12.75">
      <c r="B209" s="48"/>
      <c r="C209" s="48"/>
      <c r="D209" s="47"/>
      <c r="K209" s="51"/>
      <c r="L209" s="23" t="str">
        <f t="shared" si="31"/>
        <v/>
      </c>
      <c r="M209" s="5" t="str">
        <f>IF(COUNT(K209)=1,$L209*SQRT((Calculations!$R$7/($K209-intercept))^2+(Calculations!$S$7/slope)^2),"")</f>
        <v/>
      </c>
      <c r="N209" s="6" t="str">
        <f t="shared" si="30"/>
        <v/>
      </c>
      <c r="W209" s="3" t="str">
        <f t="shared" si="32"/>
        <v/>
      </c>
      <c r="X209" s="3" t="str">
        <f t="shared" si="33"/>
        <v/>
      </c>
      <c r="Y209" s="3" t="str">
        <f t="shared" si="34"/>
        <v/>
      </c>
      <c r="Z209" s="3" t="str">
        <f t="shared" si="35"/>
        <v/>
      </c>
      <c r="AA209" s="37" t="str">
        <f t="shared" si="36"/>
        <v/>
      </c>
      <c r="AB209" s="37" t="str">
        <f t="shared" si="37"/>
        <v/>
      </c>
      <c r="AC209" s="37" t="str">
        <f t="shared" si="38"/>
        <v/>
      </c>
      <c r="AD209" s="37" t="str">
        <f t="shared" si="39"/>
        <v/>
      </c>
    </row>
    <row r="210" spans="2:30" ht="12.75">
      <c r="B210" s="48"/>
      <c r="C210" s="48"/>
      <c r="D210" s="47"/>
      <c r="K210" s="51"/>
      <c r="L210" s="23" t="str">
        <f t="shared" si="31"/>
        <v/>
      </c>
      <c r="M210" s="5" t="str">
        <f>IF(COUNT(K210)=1,$L210*SQRT((Calculations!$R$7/($K210-intercept))^2+(Calculations!$S$7/slope)^2),"")</f>
        <v/>
      </c>
      <c r="N210" s="6" t="str">
        <f t="shared" si="30"/>
        <v/>
      </c>
      <c r="W210" s="3" t="str">
        <f t="shared" si="32"/>
        <v/>
      </c>
      <c r="X210" s="3" t="str">
        <f t="shared" si="33"/>
        <v/>
      </c>
      <c r="Y210" s="3" t="str">
        <f t="shared" si="34"/>
        <v/>
      </c>
      <c r="Z210" s="3" t="str">
        <f t="shared" si="35"/>
        <v/>
      </c>
      <c r="AA210" s="37" t="str">
        <f t="shared" si="36"/>
        <v/>
      </c>
      <c r="AB210" s="37" t="str">
        <f t="shared" si="37"/>
        <v/>
      </c>
      <c r="AC210" s="37" t="str">
        <f t="shared" si="38"/>
        <v/>
      </c>
      <c r="AD210" s="37" t="str">
        <f t="shared" si="39"/>
        <v/>
      </c>
    </row>
    <row r="211" spans="2:30" ht="12.75">
      <c r="B211" s="48"/>
      <c r="C211" s="48"/>
      <c r="D211" s="47"/>
      <c r="K211" s="51"/>
      <c r="L211" s="23" t="str">
        <f t="shared" si="31"/>
        <v/>
      </c>
      <c r="M211" s="5" t="str">
        <f>IF(COUNT(K211)=1,$L211*SQRT((Calculations!$R$7/($K211-intercept))^2+(Calculations!$S$7/slope)^2),"")</f>
        <v/>
      </c>
      <c r="N211" s="6" t="str">
        <f t="shared" si="30"/>
        <v/>
      </c>
      <c r="W211" s="3" t="str">
        <f t="shared" si="32"/>
        <v/>
      </c>
      <c r="X211" s="3" t="str">
        <f t="shared" si="33"/>
        <v/>
      </c>
      <c r="Y211" s="3" t="str">
        <f t="shared" si="34"/>
        <v/>
      </c>
      <c r="Z211" s="3" t="str">
        <f t="shared" si="35"/>
        <v/>
      </c>
      <c r="AA211" s="37" t="str">
        <f t="shared" si="36"/>
        <v/>
      </c>
      <c r="AB211" s="37" t="str">
        <f t="shared" si="37"/>
        <v/>
      </c>
      <c r="AC211" s="37" t="str">
        <f t="shared" si="38"/>
        <v/>
      </c>
      <c r="AD211" s="37" t="str">
        <f t="shared" si="39"/>
        <v/>
      </c>
    </row>
    <row r="212" spans="2:30" ht="12.75">
      <c r="B212" s="48"/>
      <c r="C212" s="48"/>
      <c r="D212" s="47"/>
      <c r="K212" s="51"/>
      <c r="L212" s="23" t="str">
        <f t="shared" si="31"/>
        <v/>
      </c>
      <c r="M212" s="5" t="str">
        <f>IF(COUNT(K212)=1,$L212*SQRT((Calculations!$R$7/($K212-intercept))^2+(Calculations!$S$7/slope)^2),"")</f>
        <v/>
      </c>
      <c r="N212" s="6" t="str">
        <f t="shared" si="30"/>
        <v/>
      </c>
      <c r="W212" s="3" t="str">
        <f t="shared" si="32"/>
        <v/>
      </c>
      <c r="X212" s="3" t="str">
        <f t="shared" si="33"/>
        <v/>
      </c>
      <c r="Y212" s="3" t="str">
        <f t="shared" si="34"/>
        <v/>
      </c>
      <c r="Z212" s="3" t="str">
        <f t="shared" si="35"/>
        <v/>
      </c>
      <c r="AA212" s="37" t="str">
        <f t="shared" si="36"/>
        <v/>
      </c>
      <c r="AB212" s="37" t="str">
        <f t="shared" si="37"/>
        <v/>
      </c>
      <c r="AC212" s="37" t="str">
        <f t="shared" si="38"/>
        <v/>
      </c>
      <c r="AD212" s="37" t="str">
        <f t="shared" si="39"/>
        <v/>
      </c>
    </row>
    <row r="213" spans="2:30" ht="12.75">
      <c r="B213" s="48"/>
      <c r="C213" s="48"/>
      <c r="D213" s="47"/>
      <c r="K213" s="51"/>
      <c r="L213" s="23" t="str">
        <f t="shared" si="31"/>
        <v/>
      </c>
      <c r="M213" s="5" t="str">
        <f>IF(COUNT(K213)=1,$L213*SQRT((Calculations!$R$7/($K213-intercept))^2+(Calculations!$S$7/slope)^2),"")</f>
        <v/>
      </c>
      <c r="N213" s="6" t="str">
        <f t="shared" si="30"/>
        <v/>
      </c>
      <c r="W213" s="3" t="str">
        <f t="shared" si="32"/>
        <v/>
      </c>
      <c r="X213" s="3" t="str">
        <f t="shared" si="33"/>
        <v/>
      </c>
      <c r="Y213" s="3" t="str">
        <f t="shared" si="34"/>
        <v/>
      </c>
      <c r="Z213" s="3" t="str">
        <f t="shared" si="35"/>
        <v/>
      </c>
      <c r="AA213" s="37" t="str">
        <f t="shared" si="36"/>
        <v/>
      </c>
      <c r="AB213" s="37" t="str">
        <f t="shared" si="37"/>
        <v/>
      </c>
      <c r="AC213" s="37" t="str">
        <f t="shared" si="38"/>
        <v/>
      </c>
      <c r="AD213" s="37" t="str">
        <f t="shared" si="39"/>
        <v/>
      </c>
    </row>
    <row r="214" spans="2:30" ht="12.75">
      <c r="B214" s="48"/>
      <c r="C214" s="48"/>
      <c r="D214" s="47"/>
      <c r="K214" s="51"/>
      <c r="L214" s="23" t="str">
        <f t="shared" si="31"/>
        <v/>
      </c>
      <c r="M214" s="5" t="str">
        <f>IF(COUNT(K214)=1,$L214*SQRT((Calculations!$R$7/($K214-intercept))^2+(Calculations!$S$7/slope)^2),"")</f>
        <v/>
      </c>
      <c r="N214" s="6" t="str">
        <f t="shared" si="30"/>
        <v/>
      </c>
      <c r="W214" s="3" t="str">
        <f t="shared" si="32"/>
        <v/>
      </c>
      <c r="X214" s="3" t="str">
        <f t="shared" si="33"/>
        <v/>
      </c>
      <c r="Y214" s="3" t="str">
        <f t="shared" si="34"/>
        <v/>
      </c>
      <c r="Z214" s="3" t="str">
        <f t="shared" si="35"/>
        <v/>
      </c>
      <c r="AA214" s="37" t="str">
        <f t="shared" si="36"/>
        <v/>
      </c>
      <c r="AB214" s="37" t="str">
        <f t="shared" si="37"/>
        <v/>
      </c>
      <c r="AC214" s="37" t="str">
        <f t="shared" si="38"/>
        <v/>
      </c>
      <c r="AD214" s="37" t="str">
        <f t="shared" si="39"/>
        <v/>
      </c>
    </row>
    <row r="215" spans="2:30" ht="12.75">
      <c r="B215" s="48"/>
      <c r="C215" s="48"/>
      <c r="D215" s="47"/>
      <c r="K215" s="51"/>
      <c r="L215" s="23" t="str">
        <f t="shared" si="31"/>
        <v/>
      </c>
      <c r="M215" s="5" t="str">
        <f>IF(COUNT(K215)=1,$L215*SQRT((Calculations!$R$7/($K215-intercept))^2+(Calculations!$S$7/slope)^2),"")</f>
        <v/>
      </c>
      <c r="N215" s="6" t="str">
        <f t="shared" si="30"/>
        <v/>
      </c>
      <c r="W215" s="3" t="str">
        <f t="shared" si="32"/>
        <v/>
      </c>
      <c r="X215" s="3" t="str">
        <f t="shared" si="33"/>
        <v/>
      </c>
      <c r="Y215" s="3" t="str">
        <f t="shared" si="34"/>
        <v/>
      </c>
      <c r="Z215" s="3" t="str">
        <f t="shared" si="35"/>
        <v/>
      </c>
      <c r="AA215" s="37" t="str">
        <f t="shared" si="36"/>
        <v/>
      </c>
      <c r="AB215" s="37" t="str">
        <f t="shared" si="37"/>
        <v/>
      </c>
      <c r="AC215" s="37" t="str">
        <f t="shared" si="38"/>
        <v/>
      </c>
      <c r="AD215" s="37" t="str">
        <f t="shared" si="39"/>
        <v/>
      </c>
    </row>
    <row r="216" spans="2:30" ht="12.75">
      <c r="B216" s="48"/>
      <c r="C216" s="48"/>
      <c r="D216" s="47"/>
      <c r="K216" s="51"/>
      <c r="L216" s="23" t="str">
        <f t="shared" si="31"/>
        <v/>
      </c>
      <c r="M216" s="5" t="str">
        <f>IF(COUNT(K216)=1,$L216*SQRT((Calculations!$R$7/($K216-intercept))^2+(Calculations!$S$7/slope)^2),"")</f>
        <v/>
      </c>
      <c r="N216" s="6" t="str">
        <f t="shared" si="30"/>
        <v/>
      </c>
      <c r="W216" s="3" t="str">
        <f t="shared" si="32"/>
        <v/>
      </c>
      <c r="X216" s="3" t="str">
        <f t="shared" si="33"/>
        <v/>
      </c>
      <c r="Y216" s="3" t="str">
        <f t="shared" si="34"/>
        <v/>
      </c>
      <c r="Z216" s="3" t="str">
        <f t="shared" si="35"/>
        <v/>
      </c>
      <c r="AA216" s="37" t="str">
        <f t="shared" si="36"/>
        <v/>
      </c>
      <c r="AB216" s="37" t="str">
        <f t="shared" si="37"/>
        <v/>
      </c>
      <c r="AC216" s="37" t="str">
        <f t="shared" si="38"/>
        <v/>
      </c>
      <c r="AD216" s="37" t="str">
        <f t="shared" si="39"/>
        <v/>
      </c>
    </row>
    <row r="217" spans="2:30" ht="12.75">
      <c r="B217" s="48"/>
      <c r="C217" s="48"/>
      <c r="D217" s="47"/>
      <c r="K217" s="51"/>
      <c r="L217" s="23" t="str">
        <f t="shared" si="31"/>
        <v/>
      </c>
      <c r="M217" s="5" t="str">
        <f>IF(COUNT(K217)=1,$L217*SQRT((Calculations!$R$7/($K217-intercept))^2+(Calculations!$S$7/slope)^2),"")</f>
        <v/>
      </c>
      <c r="N217" s="6" t="str">
        <f t="shared" si="30"/>
        <v/>
      </c>
      <c r="W217" s="3" t="str">
        <f t="shared" si="32"/>
        <v/>
      </c>
      <c r="X217" s="3" t="str">
        <f t="shared" si="33"/>
        <v/>
      </c>
      <c r="Y217" s="3" t="str">
        <f t="shared" si="34"/>
        <v/>
      </c>
      <c r="Z217" s="3" t="str">
        <f t="shared" si="35"/>
        <v/>
      </c>
      <c r="AA217" s="37" t="str">
        <f t="shared" si="36"/>
        <v/>
      </c>
      <c r="AB217" s="37" t="str">
        <f t="shared" si="37"/>
        <v/>
      </c>
      <c r="AC217" s="37" t="str">
        <f t="shared" si="38"/>
        <v/>
      </c>
      <c r="AD217" s="37" t="str">
        <f t="shared" si="39"/>
        <v/>
      </c>
    </row>
    <row r="218" spans="2:30" ht="12.75">
      <c r="B218" s="48"/>
      <c r="C218" s="48"/>
      <c r="D218" s="47"/>
      <c r="K218" s="51"/>
      <c r="L218" s="23" t="str">
        <f t="shared" si="31"/>
        <v/>
      </c>
      <c r="M218" s="5" t="str">
        <f>IF(COUNT(K218)=1,$L218*SQRT((Calculations!$R$7/($K218-intercept))^2+(Calculations!$S$7/slope)^2),"")</f>
        <v/>
      </c>
      <c r="N218" s="6" t="str">
        <f aca="true" t="shared" si="40" ref="N218:N224">IF(COUNT(K218)=1,M218/L218,"")</f>
        <v/>
      </c>
      <c r="W218" s="3" t="str">
        <f t="shared" si="32"/>
        <v/>
      </c>
      <c r="X218" s="3" t="str">
        <f t="shared" si="33"/>
        <v/>
      </c>
      <c r="Y218" s="3" t="str">
        <f t="shared" si="34"/>
        <v/>
      </c>
      <c r="Z218" s="3" t="str">
        <f t="shared" si="35"/>
        <v/>
      </c>
      <c r="AA218" s="37" t="str">
        <f t="shared" si="36"/>
        <v/>
      </c>
      <c r="AB218" s="37" t="str">
        <f t="shared" si="37"/>
        <v/>
      </c>
      <c r="AC218" s="37" t="str">
        <f t="shared" si="38"/>
        <v/>
      </c>
      <c r="AD218" s="37" t="str">
        <f t="shared" si="39"/>
        <v/>
      </c>
    </row>
    <row r="219" spans="2:30" ht="12.75">
      <c r="B219" s="48"/>
      <c r="C219" s="48"/>
      <c r="D219" s="47"/>
      <c r="K219" s="51"/>
      <c r="L219" s="23" t="str">
        <f t="shared" si="31"/>
        <v/>
      </c>
      <c r="M219" s="5" t="str">
        <f>IF(COUNT(K219)=1,$L219*SQRT((Calculations!$R$7/($K219-intercept))^2+(Calculations!$S$7/slope)^2),"")</f>
        <v/>
      </c>
      <c r="N219" s="6" t="str">
        <f t="shared" si="40"/>
        <v/>
      </c>
      <c r="W219" s="3" t="str">
        <f t="shared" si="32"/>
        <v/>
      </c>
      <c r="X219" s="3" t="str">
        <f t="shared" si="33"/>
        <v/>
      </c>
      <c r="Y219" s="3" t="str">
        <f t="shared" si="34"/>
        <v/>
      </c>
      <c r="Z219" s="3" t="str">
        <f t="shared" si="35"/>
        <v/>
      </c>
      <c r="AA219" s="37" t="str">
        <f t="shared" si="36"/>
        <v/>
      </c>
      <c r="AB219" s="37" t="str">
        <f t="shared" si="37"/>
        <v/>
      </c>
      <c r="AC219" s="37" t="str">
        <f t="shared" si="38"/>
        <v/>
      </c>
      <c r="AD219" s="37" t="str">
        <f t="shared" si="39"/>
        <v/>
      </c>
    </row>
    <row r="220" spans="2:30" ht="12.75">
      <c r="B220" s="48"/>
      <c r="C220" s="48"/>
      <c r="D220" s="47"/>
      <c r="K220" s="51"/>
      <c r="L220" s="23" t="str">
        <f t="shared" si="31"/>
        <v/>
      </c>
      <c r="M220" s="5" t="str">
        <f>IF(COUNT(K220)=1,$L220*SQRT((Calculations!$R$7/($K220-intercept))^2+(Calculations!$S$7/slope)^2),"")</f>
        <v/>
      </c>
      <c r="N220" s="6" t="str">
        <f t="shared" si="40"/>
        <v/>
      </c>
      <c r="W220" s="3" t="str">
        <f t="shared" si="32"/>
        <v/>
      </c>
      <c r="X220" s="3" t="str">
        <f t="shared" si="33"/>
        <v/>
      </c>
      <c r="Y220" s="3" t="str">
        <f t="shared" si="34"/>
        <v/>
      </c>
      <c r="Z220" s="3" t="str">
        <f t="shared" si="35"/>
        <v/>
      </c>
      <c r="AA220" s="37" t="str">
        <f t="shared" si="36"/>
        <v/>
      </c>
      <c r="AB220" s="37" t="str">
        <f t="shared" si="37"/>
        <v/>
      </c>
      <c r="AC220" s="37" t="str">
        <f t="shared" si="38"/>
        <v/>
      </c>
      <c r="AD220" s="37" t="str">
        <f t="shared" si="39"/>
        <v/>
      </c>
    </row>
    <row r="221" spans="2:30" ht="12.75">
      <c r="B221" s="48"/>
      <c r="C221" s="48"/>
      <c r="D221" s="47"/>
      <c r="K221" s="51"/>
      <c r="L221" s="23" t="str">
        <f t="shared" si="31"/>
        <v/>
      </c>
      <c r="M221" s="5" t="str">
        <f>IF(COUNT(K221)=1,$L221*SQRT((Calculations!$R$7/($K221-intercept))^2+(Calculations!$S$7/slope)^2),"")</f>
        <v/>
      </c>
      <c r="N221" s="6" t="str">
        <f t="shared" si="40"/>
        <v/>
      </c>
      <c r="W221" s="3" t="str">
        <f t="shared" si="32"/>
        <v/>
      </c>
      <c r="X221" s="3" t="str">
        <f t="shared" si="33"/>
        <v/>
      </c>
      <c r="Y221" s="3" t="str">
        <f t="shared" si="34"/>
        <v/>
      </c>
      <c r="Z221" s="3" t="str">
        <f t="shared" si="35"/>
        <v/>
      </c>
      <c r="AA221" s="37" t="str">
        <f t="shared" si="36"/>
        <v/>
      </c>
      <c r="AB221" s="37" t="str">
        <f t="shared" si="37"/>
        <v/>
      </c>
      <c r="AC221" s="37" t="str">
        <f t="shared" si="38"/>
        <v/>
      </c>
      <c r="AD221" s="37" t="str">
        <f t="shared" si="39"/>
        <v/>
      </c>
    </row>
    <row r="222" spans="2:30" ht="12.75">
      <c r="B222" s="48"/>
      <c r="C222" s="48"/>
      <c r="D222" s="47"/>
      <c r="K222" s="51"/>
      <c r="L222" s="23" t="str">
        <f t="shared" si="31"/>
        <v/>
      </c>
      <c r="M222" s="5" t="str">
        <f>IF(COUNT(K222)=1,$L222*SQRT((Calculations!$R$7/($K222-intercept))^2+(Calculations!$S$7/slope)^2),"")</f>
        <v/>
      </c>
      <c r="N222" s="6" t="str">
        <f t="shared" si="40"/>
        <v/>
      </c>
      <c r="W222" s="3" t="str">
        <f t="shared" si="32"/>
        <v/>
      </c>
      <c r="X222" s="3" t="str">
        <f t="shared" si="33"/>
        <v/>
      </c>
      <c r="Y222" s="3" t="str">
        <f t="shared" si="34"/>
        <v/>
      </c>
      <c r="Z222" s="3" t="str">
        <f t="shared" si="35"/>
        <v/>
      </c>
      <c r="AA222" s="37" t="str">
        <f t="shared" si="36"/>
        <v/>
      </c>
      <c r="AB222" s="37" t="str">
        <f t="shared" si="37"/>
        <v/>
      </c>
      <c r="AC222" s="37" t="str">
        <f t="shared" si="38"/>
        <v/>
      </c>
      <c r="AD222" s="37" t="str">
        <f t="shared" si="39"/>
        <v/>
      </c>
    </row>
    <row r="223" spans="2:30" ht="12.75">
      <c r="B223" s="48"/>
      <c r="C223" s="48"/>
      <c r="D223" s="47"/>
      <c r="K223" s="51"/>
      <c r="L223" s="23" t="str">
        <f t="shared" si="31"/>
        <v/>
      </c>
      <c r="M223" s="5" t="str">
        <f>IF(COUNT(K223)=1,$L223*SQRT((Calculations!$R$7/($K223-intercept))^2+(Calculations!$S$7/slope)^2),"")</f>
        <v/>
      </c>
      <c r="N223" s="6" t="str">
        <f t="shared" si="40"/>
        <v/>
      </c>
      <c r="W223" s="3" t="str">
        <f t="shared" si="32"/>
        <v/>
      </c>
      <c r="X223" s="3" t="str">
        <f t="shared" si="33"/>
        <v/>
      </c>
      <c r="Y223" s="3" t="str">
        <f t="shared" si="34"/>
        <v/>
      </c>
      <c r="Z223" s="3" t="str">
        <f t="shared" si="35"/>
        <v/>
      </c>
      <c r="AA223" s="37" t="str">
        <f t="shared" si="36"/>
        <v/>
      </c>
      <c r="AB223" s="37" t="str">
        <f t="shared" si="37"/>
        <v/>
      </c>
      <c r="AC223" s="37" t="str">
        <f t="shared" si="38"/>
        <v/>
      </c>
      <c r="AD223" s="37" t="str">
        <f t="shared" si="39"/>
        <v/>
      </c>
    </row>
    <row r="224" spans="2:30" ht="12.75">
      <c r="B224" s="48"/>
      <c r="C224" s="48"/>
      <c r="D224" s="47"/>
      <c r="K224" s="51"/>
      <c r="L224" s="23" t="str">
        <f t="shared" si="31"/>
        <v/>
      </c>
      <c r="M224" s="5" t="str">
        <f>IF(COUNT(K224)=1,$L224*SQRT((Calculations!$R$7/($K224-intercept))^2+(Calculations!$S$7/slope)^2),"")</f>
        <v/>
      </c>
      <c r="N224" s="6" t="str">
        <f t="shared" si="40"/>
        <v/>
      </c>
      <c r="W224" s="3" t="str">
        <f t="shared" si="32"/>
        <v/>
      </c>
      <c r="X224" s="3" t="str">
        <f t="shared" si="33"/>
        <v/>
      </c>
      <c r="Y224" s="3" t="str">
        <f t="shared" si="34"/>
        <v/>
      </c>
      <c r="Z224" s="3" t="str">
        <f t="shared" si="35"/>
        <v/>
      </c>
      <c r="AA224" s="37" t="str">
        <f t="shared" si="36"/>
        <v/>
      </c>
      <c r="AB224" s="37" t="str">
        <f t="shared" si="37"/>
        <v/>
      </c>
      <c r="AC224" s="37" t="str">
        <f t="shared" si="38"/>
        <v/>
      </c>
      <c r="AD224" s="37" t="str">
        <f t="shared" si="39"/>
        <v/>
      </c>
    </row>
    <row r="225" spans="11:30" ht="12.75">
      <c r="K225" s="24"/>
      <c r="W225" s="3" t="str">
        <f t="shared" si="32"/>
        <v/>
      </c>
      <c r="X225" s="3" t="str">
        <f t="shared" si="33"/>
        <v/>
      </c>
      <c r="Y225" s="3" t="str">
        <f t="shared" si="34"/>
        <v/>
      </c>
      <c r="Z225" s="3" t="str">
        <f t="shared" si="35"/>
        <v/>
      </c>
      <c r="AA225" s="37" t="str">
        <f t="shared" si="36"/>
        <v/>
      </c>
      <c r="AB225" s="37" t="str">
        <f t="shared" si="37"/>
        <v/>
      </c>
      <c r="AC225" s="37" t="str">
        <f t="shared" si="38"/>
        <v/>
      </c>
      <c r="AD225" s="37" t="str">
        <f t="shared" si="39"/>
        <v/>
      </c>
    </row>
    <row r="226" spans="23:30" ht="12.75">
      <c r="W226" s="3" t="str">
        <f t="shared" si="32"/>
        <v/>
      </c>
      <c r="X226" s="3" t="str">
        <f t="shared" si="33"/>
        <v/>
      </c>
      <c r="Y226" s="3" t="str">
        <f t="shared" si="34"/>
        <v/>
      </c>
      <c r="Z226" s="3" t="str">
        <f t="shared" si="35"/>
        <v/>
      </c>
      <c r="AA226" s="37" t="str">
        <f t="shared" si="36"/>
        <v/>
      </c>
      <c r="AB226" s="37" t="str">
        <f t="shared" si="37"/>
        <v/>
      </c>
      <c r="AC226" s="37" t="str">
        <f t="shared" si="38"/>
        <v/>
      </c>
      <c r="AD226" s="37" t="str">
        <f t="shared" si="39"/>
        <v/>
      </c>
    </row>
    <row r="227" spans="23:30" ht="12.75">
      <c r="W227" s="3" t="str">
        <f t="shared" si="32"/>
        <v/>
      </c>
      <c r="X227" s="3" t="str">
        <f t="shared" si="33"/>
        <v/>
      </c>
      <c r="Y227" s="3" t="str">
        <f t="shared" si="34"/>
        <v/>
      </c>
      <c r="Z227" s="3" t="str">
        <f t="shared" si="35"/>
        <v/>
      </c>
      <c r="AA227" s="37" t="str">
        <f t="shared" si="36"/>
        <v/>
      </c>
      <c r="AB227" s="37" t="str">
        <f t="shared" si="37"/>
        <v/>
      </c>
      <c r="AC227" s="37" t="str">
        <f t="shared" si="38"/>
        <v/>
      </c>
      <c r="AD227" s="37" t="str">
        <f t="shared" si="39"/>
        <v/>
      </c>
    </row>
  </sheetData>
  <sheetProtection selectLockedCells="1" selectUnlockedCells="1"/>
  <mergeCells count="3">
    <mergeCell ref="C3:D3"/>
    <mergeCell ref="K3:N3"/>
    <mergeCell ref="B2:N2"/>
  </mergeCells>
  <printOptions/>
  <pageMargins left="0.7875" right="0.7875" top="1.025" bottom="1.025" header="0.7875" footer="0.7875"/>
  <pageSetup firstPageNumber="1" useFirstPageNumber="1"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6"/>
  <sheetViews>
    <sheetView showGridLines="0" workbookViewId="0" topLeftCell="A1">
      <selection activeCell="T27" sqref="T27"/>
    </sheetView>
  </sheetViews>
  <sheetFormatPr defaultColWidth="11.57421875" defaultRowHeight="12.75"/>
  <cols>
    <col min="7" max="7" width="13.57421875" style="0" customWidth="1"/>
    <col min="14" max="14" width="17.421875" style="0" customWidth="1"/>
  </cols>
  <sheetData>
    <row r="2" spans="7:11" ht="12.75">
      <c r="G2" s="10" t="s">
        <v>49</v>
      </c>
      <c r="K2" s="18"/>
    </row>
    <row r="3" spans="7:11" ht="38.25">
      <c r="G3" s="19" t="s">
        <v>50</v>
      </c>
      <c r="H3" s="19" t="s">
        <v>51</v>
      </c>
      <c r="I3" s="19" t="s">
        <v>52</v>
      </c>
      <c r="J3" s="19" t="s">
        <v>53</v>
      </c>
      <c r="K3" s="20" t="s">
        <v>54</v>
      </c>
    </row>
    <row r="4" spans="1:19" ht="12.75">
      <c r="A4" t="s">
        <v>61</v>
      </c>
      <c r="G4" s="21" t="str">
        <f>IF(COUNT('Analytical Calibration'!C6:D6)=2,'Analytical Calibration'!C6,"")</f>
        <v/>
      </c>
      <c r="H4" s="21" t="e">
        <f aca="true" t="shared" si="0" ref="H4:H12">G4*slope+intercept</f>
        <v>#VALUE!</v>
      </c>
      <c r="I4" s="21">
        <f>'Analytical Calibration'!D6</f>
        <v>0</v>
      </c>
      <c r="J4" s="21" t="e">
        <f aca="true" t="shared" si="1" ref="J4:J23">H4-I4</f>
        <v>#VALUE!</v>
      </c>
      <c r="K4" s="22" t="str">
        <f aca="true" t="shared" si="2" ref="K4:K23">IF(COUNT($G4)=1,-J4/MAX(ABS($H$4:$H$23)),"")</f>
        <v/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</row>
    <row r="5" spans="1:19" ht="12.75">
      <c r="A5" t="s">
        <v>59</v>
      </c>
      <c r="B5" t="s">
        <v>60</v>
      </c>
      <c r="C5" s="1" t="s">
        <v>5</v>
      </c>
      <c r="D5" s="1" t="s">
        <v>6</v>
      </c>
      <c r="E5" s="1" t="s">
        <v>7</v>
      </c>
      <c r="F5" s="1" t="s">
        <v>8</v>
      </c>
      <c r="G5" s="21" t="str">
        <f>IF(COUNT('Analytical Calibration'!C7:D7)=2,'Analytical Calibration'!C7,"")</f>
        <v/>
      </c>
      <c r="H5" s="21" t="e">
        <f t="shared" si="0"/>
        <v>#VALUE!</v>
      </c>
      <c r="I5" s="21">
        <f>'Analytical Calibration'!D7</f>
        <v>0</v>
      </c>
      <c r="J5" s="21" t="e">
        <f t="shared" si="1"/>
        <v>#VALUE!</v>
      </c>
      <c r="K5" s="22" t="str">
        <f t="shared" si="2"/>
        <v/>
      </c>
      <c r="M5" t="s">
        <v>17</v>
      </c>
      <c r="N5" s="3">
        <f>SUM(A6:A244)</f>
        <v>0</v>
      </c>
      <c r="O5" s="3">
        <f>SUM(B6:B244)</f>
        <v>0</v>
      </c>
      <c r="P5" s="2">
        <f>SUM(Calculations!C6:C244)</f>
        <v>0</v>
      </c>
      <c r="Q5" s="2">
        <f>SUM(Calculations!D6:D244)</f>
        <v>0</v>
      </c>
      <c r="R5" s="7">
        <f>SUM(Calculations!E6:E244)</f>
        <v>0</v>
      </c>
      <c r="S5" s="3">
        <f>SUM(Calculations!F6:F244)</f>
        <v>0</v>
      </c>
    </row>
    <row r="6" spans="1:19" ht="12.75">
      <c r="A6">
        <f>IF(COUNT('Analytical Calibration'!C6:D6)=2,'Analytical Calibration'!B6*'Analytical Calibration'!C6,0)</f>
        <v>0</v>
      </c>
      <c r="B6">
        <f>IF(COUNT('Analytical Calibration'!C6:D6)=2,'Analytical Calibration'!B6*'Analytical Calibration'!D6,0)</f>
        <v>0</v>
      </c>
      <c r="C6">
        <f>IF(COUNT('Analytical Calibration'!C6:D6)=2,'Analytical Calibration'!B6*A6*B6,0)</f>
        <v>0</v>
      </c>
      <c r="D6">
        <f>IF(COUNT('Analytical Calibration'!C6:D6)=2,'Analytical Calibration'!B6*A6^2,0)</f>
        <v>0</v>
      </c>
      <c r="E6" s="2">
        <f>IF(COUNT('Analytical Calibration'!C6:D6)=2,'Analytical Calibration'!B6*(B6-meany)^2,0)</f>
        <v>0</v>
      </c>
      <c r="F6" s="3">
        <f>IF(COUNT('Analytical Calibration'!C6:D6)=2,'Analytical Calibration'!B6*(B6-intercept-slope*A6)^2,0)</f>
        <v>0</v>
      </c>
      <c r="G6" s="21" t="str">
        <f>IF(COUNT('Analytical Calibration'!C8:D8)=2,'Analytical Calibration'!C8,"")</f>
        <v/>
      </c>
      <c r="H6" s="21" t="e">
        <f t="shared" si="0"/>
        <v>#VALUE!</v>
      </c>
      <c r="I6" s="21">
        <f>'Analytical Calibration'!D8</f>
        <v>0</v>
      </c>
      <c r="J6" s="21" t="e">
        <f t="shared" si="1"/>
        <v>#VALUE!</v>
      </c>
      <c r="K6" s="22" t="str">
        <f t="shared" si="2"/>
        <v/>
      </c>
      <c r="M6" t="s">
        <v>18</v>
      </c>
      <c r="N6" s="3">
        <f>SUM('Analytical Calibration'!B6:B25)</f>
        <v>0</v>
      </c>
      <c r="O6" s="3"/>
      <c r="P6" s="3"/>
      <c r="Q6" s="3" t="s">
        <v>1</v>
      </c>
      <c r="R6" s="1" t="s">
        <v>19</v>
      </c>
      <c r="S6" s="1" t="s">
        <v>20</v>
      </c>
    </row>
    <row r="7" spans="1:19" ht="12.75">
      <c r="A7">
        <f>IF(COUNT('Analytical Calibration'!C7:D7)=2,'Analytical Calibration'!B7*'Analytical Calibration'!C7,0)</f>
        <v>0</v>
      </c>
      <c r="B7">
        <f>IF(COUNT('Analytical Calibration'!C7:D7)=2,'Analytical Calibration'!B7*'Analytical Calibration'!D7,0)</f>
        <v>0</v>
      </c>
      <c r="C7">
        <f>IF(COUNT('Analytical Calibration'!C7:D7)=2,'Analytical Calibration'!B7*A7*B7,0)</f>
        <v>0</v>
      </c>
      <c r="D7">
        <f>IF(COUNT('Analytical Calibration'!C7:D7)=2,'Analytical Calibration'!B7*A7^2,0)</f>
        <v>0</v>
      </c>
      <c r="E7" s="2">
        <f>IF(COUNT('Analytical Calibration'!C7:D7)=2,'Analytical Calibration'!B7*(B7-meany)^2,0)</f>
        <v>0</v>
      </c>
      <c r="F7" s="3">
        <f>IF(COUNT('Analytical Calibration'!C7:D7)=2,'Analytical Calibration'!B7*(B7-intercept-slope*A7)^2,0)</f>
        <v>0</v>
      </c>
      <c r="G7" s="21" t="str">
        <f>IF(COUNT('Analytical Calibration'!C9:D9)=2,'Analytical Calibration'!C9,"")</f>
        <v/>
      </c>
      <c r="H7" s="21" t="e">
        <f t="shared" si="0"/>
        <v>#VALUE!</v>
      </c>
      <c r="I7" s="21">
        <f>'Analytical Calibration'!D9</f>
        <v>0</v>
      </c>
      <c r="J7" s="21" t="e">
        <f t="shared" si="1"/>
        <v>#VALUE!</v>
      </c>
      <c r="K7" s="22" t="str">
        <f t="shared" si="2"/>
        <v/>
      </c>
      <c r="M7" t="s">
        <v>21</v>
      </c>
      <c r="N7" s="3" t="e">
        <f>sumx/n</f>
        <v>#DIV/0!</v>
      </c>
      <c r="O7" s="3" t="e">
        <f>sumy/n</f>
        <v>#DIV/0!</v>
      </c>
      <c r="P7" s="3" t="e">
        <f>sumxy/n</f>
        <v>#DIV/0!</v>
      </c>
      <c r="Q7" s="8" t="s">
        <v>1</v>
      </c>
      <c r="R7" s="9" t="e">
        <f>SQRT(ssr/(n-2))*SQRT(sumx2/(n*sumx2-sumx*sumx))</f>
        <v>#DIV/0!</v>
      </c>
      <c r="S7" s="9" t="e">
        <f>SQRT(ssr/(n-2))*SQRT(n/(n*sumx2-sumx*sumx))</f>
        <v>#DIV/0!</v>
      </c>
    </row>
    <row r="8" spans="1:17" ht="12.75">
      <c r="A8">
        <f>IF(COUNT('Analytical Calibration'!C8:D8)=2,'Analytical Calibration'!B8*'Analytical Calibration'!C8,0)</f>
        <v>0</v>
      </c>
      <c r="B8">
        <f>IF(COUNT('Analytical Calibration'!C8:D8)=2,'Analytical Calibration'!B8*'Analytical Calibration'!D8,0)</f>
        <v>0</v>
      </c>
      <c r="C8">
        <f>IF(COUNT('Analytical Calibration'!C8:D8)=2,'Analytical Calibration'!B8*A8*B8,0)</f>
        <v>0</v>
      </c>
      <c r="D8">
        <f>IF(COUNT('Analytical Calibration'!C8:D8)=2,'Analytical Calibration'!B8*A8^2,0)</f>
        <v>0</v>
      </c>
      <c r="E8" s="2">
        <f>IF(COUNT('Analytical Calibration'!C8:D8)=2,'Analytical Calibration'!B8*(B8-meany)^2,0)</f>
        <v>0</v>
      </c>
      <c r="F8" s="3">
        <f>IF(COUNT('Analytical Calibration'!C8:D8)=2,'Analytical Calibration'!B8*(B8-intercept-slope*A8)^2,0)</f>
        <v>0</v>
      </c>
      <c r="G8" s="21" t="str">
        <f>IF(COUNT('Analytical Calibration'!C10:D10)=2,'Analytical Calibration'!C10,"")</f>
        <v/>
      </c>
      <c r="H8" s="21" t="e">
        <f t="shared" si="0"/>
        <v>#VALUE!</v>
      </c>
      <c r="I8" s="21">
        <f>'Analytical Calibration'!D10</f>
        <v>0</v>
      </c>
      <c r="J8" s="21" t="e">
        <f t="shared" si="1"/>
        <v>#VALUE!</v>
      </c>
      <c r="K8" s="22" t="str">
        <f t="shared" si="2"/>
        <v/>
      </c>
      <c r="N8" s="3"/>
      <c r="O8" s="3"/>
      <c r="P8" s="3"/>
      <c r="Q8" s="3"/>
    </row>
    <row r="9" spans="1:17" ht="12.75">
      <c r="A9">
        <f>IF(COUNT('Analytical Calibration'!C9:D9)=2,'Analytical Calibration'!B9*'Analytical Calibration'!C9,0)</f>
        <v>0</v>
      </c>
      <c r="B9">
        <f>IF(COUNT('Analytical Calibration'!C9:D9)=2,'Analytical Calibration'!B9*'Analytical Calibration'!D9,0)</f>
        <v>0</v>
      </c>
      <c r="C9">
        <f>IF(COUNT('Analytical Calibration'!C9:D9)=2,'Analytical Calibration'!B9*A9*B9,0)</f>
        <v>0</v>
      </c>
      <c r="D9">
        <f>IF(COUNT('Analytical Calibration'!C9:D9)=2,'Analytical Calibration'!B9*A9^2,0)</f>
        <v>0</v>
      </c>
      <c r="E9" s="2">
        <f>IF(COUNT('Analytical Calibration'!C9:D9)=2,'Analytical Calibration'!B9*(B9-meany)^2,0)</f>
        <v>0</v>
      </c>
      <c r="F9" s="3">
        <f>IF(COUNT('Analytical Calibration'!C9:D9)=2,'Analytical Calibration'!B9*(B9-intercept-slope*A9)^2,0)</f>
        <v>0</v>
      </c>
      <c r="G9" s="21" t="str">
        <f>IF(COUNT('Analytical Calibration'!C11:D11)=2,'Analytical Calibration'!C11,"")</f>
        <v/>
      </c>
      <c r="H9" s="21" t="e">
        <f t="shared" si="0"/>
        <v>#VALUE!</v>
      </c>
      <c r="I9" s="21">
        <f>'Analytical Calibration'!D11</f>
        <v>0</v>
      </c>
      <c r="J9" s="21" t="e">
        <f t="shared" si="1"/>
        <v>#VALUE!</v>
      </c>
      <c r="K9" s="22" t="str">
        <f t="shared" si="2"/>
        <v/>
      </c>
      <c r="M9" s="10" t="s">
        <v>22</v>
      </c>
      <c r="N9" s="3" t="e">
        <f>(n*sumxy-sumx*sumy)/(n*sumx2-sumx*sumx)</f>
        <v>#DIV/0!</v>
      </c>
      <c r="O9" s="3"/>
      <c r="P9" s="3"/>
      <c r="Q9" s="3"/>
    </row>
    <row r="10" spans="1:18" ht="12.75">
      <c r="A10">
        <f>IF(COUNT('Analytical Calibration'!C10:D10)=2,'Analytical Calibration'!B10*'Analytical Calibration'!C10,0)</f>
        <v>0</v>
      </c>
      <c r="B10">
        <f>IF(COUNT('Analytical Calibration'!C10:D10)=2,'Analytical Calibration'!B10*'Analytical Calibration'!D10,0)</f>
        <v>0</v>
      </c>
      <c r="C10">
        <f>IF(COUNT('Analytical Calibration'!C10:D10)=2,'Analytical Calibration'!B10*A10*B10,0)</f>
        <v>0</v>
      </c>
      <c r="D10">
        <f>IF(COUNT('Analytical Calibration'!C10:D10)=2,'Analytical Calibration'!B10*A10^2,0)</f>
        <v>0</v>
      </c>
      <c r="E10" s="2">
        <f>IF(COUNT('Analytical Calibration'!C10:D10)=2,'Analytical Calibration'!B10*(B10-meany)^2,0)</f>
        <v>0</v>
      </c>
      <c r="F10" s="3">
        <f>IF(COUNT('Analytical Calibration'!C10:D10)=2,'Analytical Calibration'!B10*(B10-intercept-slope*A10)^2,0)</f>
        <v>0</v>
      </c>
      <c r="G10" s="21" t="str">
        <f>IF(COUNT('Analytical Calibration'!C12:D12)=2,'Analytical Calibration'!C12,"")</f>
        <v/>
      </c>
      <c r="H10" s="21" t="e">
        <f t="shared" si="0"/>
        <v>#VALUE!</v>
      </c>
      <c r="I10" s="21">
        <f>'Analytical Calibration'!D12</f>
        <v>0</v>
      </c>
      <c r="J10" s="21" t="e">
        <f t="shared" si="1"/>
        <v>#VALUE!</v>
      </c>
      <c r="K10" s="22" t="str">
        <f t="shared" si="2"/>
        <v/>
      </c>
      <c r="M10" s="10" t="s">
        <v>23</v>
      </c>
      <c r="N10" s="3" t="e">
        <f>meany-(slope*meanx)</f>
        <v>#DIV/0!</v>
      </c>
      <c r="O10" s="3"/>
      <c r="P10" s="3"/>
      <c r="Q10" s="10" t="s">
        <v>1</v>
      </c>
      <c r="R10" s="11" t="s">
        <v>24</v>
      </c>
    </row>
    <row r="11" spans="1:11" ht="12.75">
      <c r="A11">
        <f>IF(COUNT('Analytical Calibration'!C11:D11)=2,'Analytical Calibration'!B11*'Analytical Calibration'!C11,0)</f>
        <v>0</v>
      </c>
      <c r="B11">
        <f>IF(COUNT('Analytical Calibration'!C11:D11)=2,'Analytical Calibration'!B11*'Analytical Calibration'!D11,0)</f>
        <v>0</v>
      </c>
      <c r="C11">
        <f>IF(COUNT('Analytical Calibration'!C11:D11)=2,'Analytical Calibration'!B11*A11*B11,0)</f>
        <v>0</v>
      </c>
      <c r="D11">
        <f>IF(COUNT('Analytical Calibration'!C11:D11)=2,'Analytical Calibration'!B11*A11^2,0)</f>
        <v>0</v>
      </c>
      <c r="E11" s="2">
        <f>IF(COUNT('Analytical Calibration'!C11:D11)=2,'Analytical Calibration'!B11*(B11-meany)^2,0)</f>
        <v>0</v>
      </c>
      <c r="F11" s="3">
        <f>IF(COUNT('Analytical Calibration'!C11:D11)=2,'Analytical Calibration'!B11*(B11-intercept-slope*A11)^2,0)</f>
        <v>0</v>
      </c>
      <c r="G11" s="21" t="str">
        <f>IF(COUNT('Analytical Calibration'!C13:D13)=2,'Analytical Calibration'!C13,"")</f>
        <v/>
      </c>
      <c r="H11" s="21" t="e">
        <f t="shared" si="0"/>
        <v>#VALUE!</v>
      </c>
      <c r="I11" s="21">
        <f>'Analytical Calibration'!D13</f>
        <v>0</v>
      </c>
      <c r="J11" s="21" t="e">
        <f t="shared" si="1"/>
        <v>#VALUE!</v>
      </c>
      <c r="K11" s="22" t="str">
        <f t="shared" si="2"/>
        <v/>
      </c>
    </row>
    <row r="12" spans="1:11" ht="12.75">
      <c r="A12">
        <f>IF(COUNT('Analytical Calibration'!C12:D12)=2,'Analytical Calibration'!B12*'Analytical Calibration'!C12,0)</f>
        <v>0</v>
      </c>
      <c r="B12">
        <f>IF(COUNT('Analytical Calibration'!C12:D12)=2,'Analytical Calibration'!B12*'Analytical Calibration'!D12,0)</f>
        <v>0</v>
      </c>
      <c r="C12">
        <f>IF(COUNT('Analytical Calibration'!C12:D12)=2,'Analytical Calibration'!B12*A12*B12,0)</f>
        <v>0</v>
      </c>
      <c r="D12">
        <f>IF(COUNT('Analytical Calibration'!C12:D12)=2,'Analytical Calibration'!B12*A12^2,0)</f>
        <v>0</v>
      </c>
      <c r="E12" s="2">
        <f>IF(COUNT('Analytical Calibration'!C12:D12)=2,'Analytical Calibration'!B12*(B12-meany)^2,0)</f>
        <v>0</v>
      </c>
      <c r="F12" s="3">
        <f>IF(COUNT('Analytical Calibration'!C12:D12)=2,'Analytical Calibration'!B12*(B12-intercept-slope*A12)^2,0)</f>
        <v>0</v>
      </c>
      <c r="G12" s="21" t="str">
        <f>IF(COUNT('Analytical Calibration'!C14:D14)=2,'Analytical Calibration'!C14,"")</f>
        <v/>
      </c>
      <c r="H12" s="21" t="e">
        <f t="shared" si="0"/>
        <v>#VALUE!</v>
      </c>
      <c r="I12" s="21">
        <f>'Analytical Calibration'!D14</f>
        <v>0</v>
      </c>
      <c r="J12" s="21" t="e">
        <f t="shared" si="1"/>
        <v>#VALUE!</v>
      </c>
      <c r="K12" s="22" t="str">
        <f t="shared" si="2"/>
        <v/>
      </c>
    </row>
    <row r="13" spans="1:11" ht="12.75">
      <c r="A13">
        <f>IF(COUNT('Analytical Calibration'!C13:D13)=2,'Analytical Calibration'!B13*'Analytical Calibration'!C13,0)</f>
        <v>0</v>
      </c>
      <c r="B13">
        <f>IF(COUNT('Analytical Calibration'!C13:D13)=2,'Analytical Calibration'!B13*'Analytical Calibration'!D13,0)</f>
        <v>0</v>
      </c>
      <c r="C13">
        <f>IF(COUNT('Analytical Calibration'!C13:D13)=2,'Analytical Calibration'!B13*A13*B13,0)</f>
        <v>0</v>
      </c>
      <c r="D13">
        <f>IF(COUNT('Analytical Calibration'!C13:D13)=2,'Analytical Calibration'!B13*A13^2,0)</f>
        <v>0</v>
      </c>
      <c r="E13" s="2">
        <f>IF(COUNT('Analytical Calibration'!C13:D13)=2,'Analytical Calibration'!B13*(B13-meany)^2,0)</f>
        <v>0</v>
      </c>
      <c r="F13" s="3">
        <f>IF(COUNT('Analytical Calibration'!C13:D13)=2,'Analytical Calibration'!B13*(B13-intercept-slope*A13)^2,0)</f>
        <v>0</v>
      </c>
      <c r="G13" s="21" t="str">
        <f>IF(COUNT('Analytical Calibration'!C15:D15)=2,'Analytical Calibration'!C15,"")</f>
        <v/>
      </c>
      <c r="H13" s="21" t="str">
        <f>IF(COUNT('Analytical Calibration'!C15:D15)=2,G13*slope+intercept,"")</f>
        <v/>
      </c>
      <c r="I13" s="21">
        <f>'Analytical Calibration'!D15</f>
        <v>0</v>
      </c>
      <c r="J13" s="21" t="e">
        <f t="shared" si="1"/>
        <v>#VALUE!</v>
      </c>
      <c r="K13" s="22" t="str">
        <f t="shared" si="2"/>
        <v/>
      </c>
    </row>
    <row r="14" spans="1:11" ht="12.75">
      <c r="A14">
        <f>IF(COUNT('Analytical Calibration'!C14:D14)=2,'Analytical Calibration'!B14*'Analytical Calibration'!C14,0)</f>
        <v>0</v>
      </c>
      <c r="B14">
        <f>IF(COUNT('Analytical Calibration'!C14:D14)=2,'Analytical Calibration'!B14*'Analytical Calibration'!D14,0)</f>
        <v>0</v>
      </c>
      <c r="C14">
        <f>IF(COUNT('Analytical Calibration'!C14:D14)=2,'Analytical Calibration'!B14*A14*B14,0)</f>
        <v>0</v>
      </c>
      <c r="D14">
        <f>IF(COUNT('Analytical Calibration'!C14:D14)=2,'Analytical Calibration'!B14*A14^2,0)</f>
        <v>0</v>
      </c>
      <c r="E14" s="2">
        <f>IF(COUNT('Analytical Calibration'!C14:D14)=2,'Analytical Calibration'!B14*(B14-meany)^2,0)</f>
        <v>0</v>
      </c>
      <c r="F14" s="3">
        <f>IF(COUNT('Analytical Calibration'!C14:D14)=2,'Analytical Calibration'!B14*(B14-intercept-slope*A14)^2,0)</f>
        <v>0</v>
      </c>
      <c r="G14" s="21" t="str">
        <f>IF(COUNT('Analytical Calibration'!C16:D16)=2,'Analytical Calibration'!C16,"")</f>
        <v/>
      </c>
      <c r="H14" s="21" t="str">
        <f>IF(COUNT('Analytical Calibration'!C16:D16)=2,G14*slope+intercept,"")</f>
        <v/>
      </c>
      <c r="I14" s="21">
        <f>'Analytical Calibration'!D16</f>
        <v>0</v>
      </c>
      <c r="J14" s="21" t="e">
        <f t="shared" si="1"/>
        <v>#VALUE!</v>
      </c>
      <c r="K14" s="22" t="str">
        <f t="shared" si="2"/>
        <v/>
      </c>
    </row>
    <row r="15" spans="1:15" ht="15.75" customHeight="1">
      <c r="A15">
        <f>IF(COUNT('Analytical Calibration'!C15:D15)=2,'Analytical Calibration'!B15*'Analytical Calibration'!C15,0)</f>
        <v>0</v>
      </c>
      <c r="B15">
        <f>IF(COUNT('Analytical Calibration'!C15:D15)=2,'Analytical Calibration'!B15*'Analytical Calibration'!D15,0)</f>
        <v>0</v>
      </c>
      <c r="C15">
        <f>IF(COUNT('Analytical Calibration'!C15:D15)=2,'Analytical Calibration'!B15*A15*B15,0)</f>
        <v>0</v>
      </c>
      <c r="D15">
        <f>IF(COUNT('Analytical Calibration'!C15:D15)=2,'Analytical Calibration'!B15*A15^2,0)</f>
        <v>0</v>
      </c>
      <c r="E15" s="2">
        <f>IF(COUNT('Analytical Calibration'!C15:D15)=2,'Analytical Calibration'!B15*(B15-meany)^2,0)</f>
        <v>0</v>
      </c>
      <c r="F15" s="3">
        <f>IF(COUNT('Analytical Calibration'!C15:D15)=2,'Analytical Calibration'!B15*(B15-intercept-slope*A15)^2,0)</f>
        <v>0</v>
      </c>
      <c r="G15" s="21" t="str">
        <f>IF(COUNT('Analytical Calibration'!C17:D17)=2,'Analytical Calibration'!C17,"")</f>
        <v/>
      </c>
      <c r="H15" s="21" t="str">
        <f>IF(COUNT('Analytical Calibration'!C17:D17)=2,G15*slope+intercept,"")</f>
        <v/>
      </c>
      <c r="I15" s="21">
        <f>'Analytical Calibration'!D17</f>
        <v>0</v>
      </c>
      <c r="J15" s="21" t="e">
        <f t="shared" si="1"/>
        <v>#VALUE!</v>
      </c>
      <c r="K15" s="22" t="str">
        <f t="shared" si="2"/>
        <v/>
      </c>
      <c r="M15" s="14" t="s">
        <v>29</v>
      </c>
      <c r="N15" s="15"/>
      <c r="O15" s="16" t="e">
        <f>1-(ssr/ssy)</f>
        <v>#DIV/0!</v>
      </c>
    </row>
    <row r="16" spans="1:11" ht="12.75">
      <c r="A16">
        <f>IF(COUNT('Analytical Calibration'!C16:D16)=2,'Analytical Calibration'!B16*'Analytical Calibration'!C16,0)</f>
        <v>0</v>
      </c>
      <c r="B16">
        <f>IF(COUNT('Analytical Calibration'!C16:D16)=2,'Analytical Calibration'!B16*'Analytical Calibration'!D16,0)</f>
        <v>0</v>
      </c>
      <c r="C16">
        <f>IF(COUNT('Analytical Calibration'!C16:D16)=2,'Analytical Calibration'!B16*A16*B16,0)</f>
        <v>0</v>
      </c>
      <c r="D16">
        <f>IF(COUNT('Analytical Calibration'!C16:D16)=2,'Analytical Calibration'!B16*A16^2,0)</f>
        <v>0</v>
      </c>
      <c r="E16" s="2">
        <f>IF(COUNT('Analytical Calibration'!C16:D16)=2,'Analytical Calibration'!B16*(B16-meany)^2,0)</f>
        <v>0</v>
      </c>
      <c r="F16" s="3">
        <f>IF(COUNT('Analytical Calibration'!C16:D16)=2,'Analytical Calibration'!B16*(B16-intercept-slope*A16)^2,0)</f>
        <v>0</v>
      </c>
      <c r="G16" s="21" t="str">
        <f>IF(COUNT('Analytical Calibration'!C18:D18)=2,'Analytical Calibration'!C18,"")</f>
        <v/>
      </c>
      <c r="H16" s="21" t="str">
        <f>IF(COUNT('Analytical Calibration'!C18:D18)=2,G16*slope+intercept,"")</f>
        <v/>
      </c>
      <c r="I16" s="21">
        <f>'Analytical Calibration'!D18</f>
        <v>0</v>
      </c>
      <c r="J16" s="21" t="e">
        <f t="shared" si="1"/>
        <v>#VALUE!</v>
      </c>
      <c r="K16" s="22" t="str">
        <f t="shared" si="2"/>
        <v/>
      </c>
    </row>
    <row r="17" spans="1:11" ht="12.75">
      <c r="A17">
        <f>IF(COUNT('Analytical Calibration'!C17:D17)=2,'Analytical Calibration'!B17*'Analytical Calibration'!C17,0)</f>
        <v>0</v>
      </c>
      <c r="B17">
        <f>IF(COUNT('Analytical Calibration'!C17:D17)=2,'Analytical Calibration'!B17*'Analytical Calibration'!D17,0)</f>
        <v>0</v>
      </c>
      <c r="C17">
        <f>IF(COUNT('Analytical Calibration'!C17:D17)=2,'Analytical Calibration'!B17*A17*B17,0)</f>
        <v>0</v>
      </c>
      <c r="D17">
        <f>IF(COUNT('Analytical Calibration'!C17:D17)=2,'Analytical Calibration'!B17*A17^2,0)</f>
        <v>0</v>
      </c>
      <c r="E17" s="2">
        <f>IF(COUNT('Analytical Calibration'!C17:D17)=2,'Analytical Calibration'!B17*(B17-meany)^2,0)</f>
        <v>0</v>
      </c>
      <c r="F17" s="3">
        <f>IF(COUNT('Analytical Calibration'!C17:D17)=2,'Analytical Calibration'!B17*(B17-intercept-slope*A17)^2,0)</f>
        <v>0</v>
      </c>
      <c r="G17" s="21" t="str">
        <f>IF(COUNT('Analytical Calibration'!C19:D19)=2,'Analytical Calibration'!C19,"")</f>
        <v/>
      </c>
      <c r="H17" s="21" t="str">
        <f>IF(COUNT('Analytical Calibration'!C19:D19)=2,G17*slope+intercept,"")</f>
        <v/>
      </c>
      <c r="I17" s="21">
        <f>'Analytical Calibration'!D19</f>
        <v>0</v>
      </c>
      <c r="J17" s="21" t="e">
        <f t="shared" si="1"/>
        <v>#VALUE!</v>
      </c>
      <c r="K17" s="22" t="str">
        <f t="shared" si="2"/>
        <v/>
      </c>
    </row>
    <row r="18" spans="1:13" ht="12.75">
      <c r="A18">
        <f>IF(COUNT('Analytical Calibration'!C18:D18)=2,'Analytical Calibration'!B18*'Analytical Calibration'!C18,0)</f>
        <v>0</v>
      </c>
      <c r="B18">
        <f>IF(COUNT('Analytical Calibration'!C18:D18)=2,'Analytical Calibration'!B18*'Analytical Calibration'!D18,0)</f>
        <v>0</v>
      </c>
      <c r="C18">
        <f>IF(COUNT('Analytical Calibration'!C18:D18)=2,'Analytical Calibration'!B18*A18*B18,0)</f>
        <v>0</v>
      </c>
      <c r="D18">
        <f>IF(COUNT('Analytical Calibration'!C18:D18)=2,'Analytical Calibration'!B18*A18^2,0)</f>
        <v>0</v>
      </c>
      <c r="E18" s="2">
        <f>IF(COUNT('Analytical Calibration'!C18:D18)=2,'Analytical Calibration'!B18*(B18-meany)^2,0)</f>
        <v>0</v>
      </c>
      <c r="F18" s="3">
        <f>IF(COUNT('Analytical Calibration'!C18:D18)=2,'Analytical Calibration'!B18*(B18-intercept-slope*A18)^2,0)</f>
        <v>0</v>
      </c>
      <c r="G18" s="21" t="str">
        <f>IF(COUNT('Analytical Calibration'!C20:D20)=2,'Analytical Calibration'!C20,"")</f>
        <v/>
      </c>
      <c r="H18" s="21" t="str">
        <f>IF(COUNT('Analytical Calibration'!C20:D20)=2,G18*slope+intercept,"")</f>
        <v/>
      </c>
      <c r="I18" s="21">
        <f>'Analytical Calibration'!D20</f>
        <v>0</v>
      </c>
      <c r="J18" s="21" t="e">
        <f t="shared" si="1"/>
        <v>#VALUE!</v>
      </c>
      <c r="K18" s="22" t="str">
        <f t="shared" si="2"/>
        <v/>
      </c>
      <c r="M18" s="10" t="s">
        <v>30</v>
      </c>
    </row>
    <row r="19" spans="1:13" ht="12.75">
      <c r="A19">
        <f>IF(COUNT('Analytical Calibration'!C19:D19)=2,'Analytical Calibration'!B19*'Analytical Calibration'!C19,0)</f>
        <v>0</v>
      </c>
      <c r="B19">
        <f>IF(COUNT('Analytical Calibration'!C19:D19)=2,'Analytical Calibration'!B19*'Analytical Calibration'!D19,0)</f>
        <v>0</v>
      </c>
      <c r="C19">
        <f>IF(COUNT('Analytical Calibration'!C19:D19)=2,'Analytical Calibration'!B19*A19*B19,0)</f>
        <v>0</v>
      </c>
      <c r="D19">
        <f>IF(COUNT('Analytical Calibration'!C19:D19)=2,'Analytical Calibration'!B19*A19^2,0)</f>
        <v>0</v>
      </c>
      <c r="E19" s="2">
        <f>IF(COUNT('Analytical Calibration'!C19:D19)=2,'Analytical Calibration'!B19*(B19-meany)^2,0)</f>
        <v>0</v>
      </c>
      <c r="F19" s="3">
        <f>IF(COUNT('Analytical Calibration'!C19:D19)=2,'Analytical Calibration'!B19*(B19-intercept-slope*A19)^2,0)</f>
        <v>0</v>
      </c>
      <c r="G19" s="21" t="str">
        <f>IF(COUNT('Analytical Calibration'!C21:D21)=2,'Analytical Calibration'!C21,"")</f>
        <v/>
      </c>
      <c r="H19" s="21" t="str">
        <f>IF(COUNT('Analytical Calibration'!C21:D21)=2,G19*slope+intercept,"")</f>
        <v/>
      </c>
      <c r="I19" s="21">
        <f>'Analytical Calibration'!D21</f>
        <v>0</v>
      </c>
      <c r="J19" s="21" t="e">
        <f t="shared" si="1"/>
        <v>#VALUE!</v>
      </c>
      <c r="K19" s="22" t="str">
        <f t="shared" si="2"/>
        <v/>
      </c>
      <c r="M19" t="s">
        <v>31</v>
      </c>
    </row>
    <row r="20" spans="1:13" ht="12.75">
      <c r="A20">
        <f>IF(COUNT('Analytical Calibration'!C20:D20)=2,'Analytical Calibration'!B20*'Analytical Calibration'!C20,0)</f>
        <v>0</v>
      </c>
      <c r="B20">
        <f>IF(COUNT('Analytical Calibration'!C20:D20)=2,'Analytical Calibration'!B20*'Analytical Calibration'!D20,0)</f>
        <v>0</v>
      </c>
      <c r="C20">
        <f>IF(COUNT('Analytical Calibration'!C20:D20)=2,'Analytical Calibration'!B20*A20*B20,0)</f>
        <v>0</v>
      </c>
      <c r="D20">
        <f>IF(COUNT('Analytical Calibration'!C20:D20)=2,'Analytical Calibration'!B20*A20^2,0)</f>
        <v>0</v>
      </c>
      <c r="E20" s="2">
        <f>IF(COUNT('Analytical Calibration'!C20:D20)=2,'Analytical Calibration'!B20*(B20-meany)^2,0)</f>
        <v>0</v>
      </c>
      <c r="F20" s="3">
        <f>IF(COUNT('Analytical Calibration'!C20:D20)=2,'Analytical Calibration'!B20*(B20-intercept-slope*A20)^2,0)</f>
        <v>0</v>
      </c>
      <c r="G20" s="21" t="str">
        <f>IF(COUNT('Analytical Calibration'!C22:D22)=2,'Analytical Calibration'!C22,"")</f>
        <v/>
      </c>
      <c r="H20" s="21" t="str">
        <f>IF(COUNT('Analytical Calibration'!C22:D22)=2,G20*slope+intercept,"")</f>
        <v/>
      </c>
      <c r="I20" s="21">
        <f>'Analytical Calibration'!D22</f>
        <v>0</v>
      </c>
      <c r="J20" s="21" t="e">
        <f t="shared" si="1"/>
        <v>#VALUE!</v>
      </c>
      <c r="K20" s="22" t="str">
        <f t="shared" si="2"/>
        <v/>
      </c>
      <c r="M20" t="s">
        <v>33</v>
      </c>
    </row>
    <row r="21" spans="1:13" ht="12.75">
      <c r="A21">
        <f>IF(COUNT('Analytical Calibration'!C21:D21)=2,'Analytical Calibration'!B21*'Analytical Calibration'!C21,0)</f>
        <v>0</v>
      </c>
      <c r="B21">
        <f>IF(COUNT('Analytical Calibration'!C21:D21)=2,'Analytical Calibration'!B21*'Analytical Calibration'!D21,0)</f>
        <v>0</v>
      </c>
      <c r="C21">
        <f>IF(COUNT('Analytical Calibration'!C21:D21)=2,'Analytical Calibration'!B21*A21*B21,0)</f>
        <v>0</v>
      </c>
      <c r="D21">
        <f>IF(COUNT('Analytical Calibration'!C21:D21)=2,'Analytical Calibration'!B21*A21^2,0)</f>
        <v>0</v>
      </c>
      <c r="E21" s="2">
        <f>IF(COUNT('Analytical Calibration'!C21:D21)=2,'Analytical Calibration'!B21*(B21-meany)^2,0)</f>
        <v>0</v>
      </c>
      <c r="F21" s="3">
        <f>IF(COUNT('Analytical Calibration'!C21:D21)=2,'Analytical Calibration'!B21*(B21-intercept-slope*A21)^2,0)</f>
        <v>0</v>
      </c>
      <c r="G21" s="21" t="str">
        <f>IF(COUNT('Analytical Calibration'!C23:D23)=2,'Analytical Calibration'!C23,"")</f>
        <v/>
      </c>
      <c r="H21" s="21" t="str">
        <f>IF(COUNT('Analytical Calibration'!C23:D23)=2,G21*slope+intercept,"")</f>
        <v/>
      </c>
      <c r="I21" s="21">
        <f>'Analytical Calibration'!D23</f>
        <v>0</v>
      </c>
      <c r="J21" s="21" t="e">
        <f t="shared" si="1"/>
        <v>#VALUE!</v>
      </c>
      <c r="K21" s="22" t="str">
        <f t="shared" si="2"/>
        <v/>
      </c>
      <c r="M21" t="s">
        <v>35</v>
      </c>
    </row>
    <row r="22" spans="1:13" ht="12.75">
      <c r="A22">
        <f>IF(COUNT('Analytical Calibration'!C22:D22)=2,'Analytical Calibration'!B22*'Analytical Calibration'!C22,0)</f>
        <v>0</v>
      </c>
      <c r="B22">
        <f>IF(COUNT('Analytical Calibration'!C22:D22)=2,'Analytical Calibration'!B22*'Analytical Calibration'!D22,0)</f>
        <v>0</v>
      </c>
      <c r="C22">
        <f>IF(COUNT('Analytical Calibration'!C22:D22)=2,'Analytical Calibration'!B22*A22*B22,0)</f>
        <v>0</v>
      </c>
      <c r="D22">
        <f>IF(COUNT('Analytical Calibration'!C22:D22)=2,'Analytical Calibration'!B22*A22^2,0)</f>
        <v>0</v>
      </c>
      <c r="E22" s="2">
        <f>IF(COUNT('Analytical Calibration'!C22:D22)=2,'Analytical Calibration'!B22*(B22-meany)^2,0)</f>
        <v>0</v>
      </c>
      <c r="F22" s="3">
        <f>IF(COUNT('Analytical Calibration'!C22:D22)=2,'Analytical Calibration'!B22*(B22-intercept-slope*A22)^2,0)</f>
        <v>0</v>
      </c>
      <c r="G22" s="21" t="str">
        <f>IF(COUNT('Analytical Calibration'!C24:D24)=2,'Analytical Calibration'!C24,"")</f>
        <v/>
      </c>
      <c r="H22" s="21" t="str">
        <f>IF(COUNT('Analytical Calibration'!C24:D24)=2,G22*slope+intercept,"")</f>
        <v/>
      </c>
      <c r="I22" s="21">
        <f>'Analytical Calibration'!D24</f>
        <v>0</v>
      </c>
      <c r="J22" s="21" t="e">
        <f t="shared" si="1"/>
        <v>#VALUE!</v>
      </c>
      <c r="K22" s="22" t="str">
        <f t="shared" si="2"/>
        <v/>
      </c>
      <c r="M22" t="s">
        <v>37</v>
      </c>
    </row>
    <row r="23" spans="1:13" ht="12.75">
      <c r="A23">
        <f>IF(COUNT('Analytical Calibration'!C23:D23)=2,'Analytical Calibration'!B23*'Analytical Calibration'!C23,0)</f>
        <v>0</v>
      </c>
      <c r="B23">
        <f>IF(COUNT('Analytical Calibration'!C23:D23)=2,'Analytical Calibration'!B23*'Analytical Calibration'!D23,0)</f>
        <v>0</v>
      </c>
      <c r="C23">
        <f>IF(COUNT('Analytical Calibration'!C23:D23)=2,'Analytical Calibration'!B23*A23*B23,0)</f>
        <v>0</v>
      </c>
      <c r="D23">
        <f>IF(COUNT('Analytical Calibration'!C23:D23)=2,'Analytical Calibration'!B23*A23^2,0)</f>
        <v>0</v>
      </c>
      <c r="E23" s="2">
        <f>IF(COUNT('Analytical Calibration'!C23:D23)=2,'Analytical Calibration'!B23*(B23-meany)^2,0)</f>
        <v>0</v>
      </c>
      <c r="F23" s="3">
        <f>IF(COUNT('Analytical Calibration'!C23:D23)=2,'Analytical Calibration'!B23*(B23-intercept-slope*A23)^2,0)</f>
        <v>0</v>
      </c>
      <c r="G23" s="21" t="str">
        <f>IF(COUNT('Analytical Calibration'!C25:D25)=2,'Analytical Calibration'!C25,"")</f>
        <v/>
      </c>
      <c r="H23" s="21" t="str">
        <f>IF(COUNT('Analytical Calibration'!C25:D25)=2,G23*slope+intercept,"")</f>
        <v/>
      </c>
      <c r="I23" s="21">
        <f>'Analytical Calibration'!D25</f>
        <v>0</v>
      </c>
      <c r="J23" s="21" t="e">
        <f t="shared" si="1"/>
        <v>#VALUE!</v>
      </c>
      <c r="K23" s="22" t="str">
        <f t="shared" si="2"/>
        <v/>
      </c>
      <c r="M23" t="s">
        <v>39</v>
      </c>
    </row>
    <row r="24" spans="1:13" ht="12.75">
      <c r="A24">
        <f>IF(COUNT('Analytical Calibration'!C24:D24)=2,'Analytical Calibration'!B24*'Analytical Calibration'!C24,0)</f>
        <v>0</v>
      </c>
      <c r="B24">
        <f>IF(COUNT('Analytical Calibration'!C24:D24)=2,'Analytical Calibration'!B24*'Analytical Calibration'!D24,0)</f>
        <v>0</v>
      </c>
      <c r="C24">
        <f>IF(COUNT('Analytical Calibration'!C24:D24)=2,'Analytical Calibration'!B24*A24*B24,0)</f>
        <v>0</v>
      </c>
      <c r="D24">
        <f>IF(COUNT('Analytical Calibration'!C24:D24)=2,'Analytical Calibration'!B24*A24^2,0)</f>
        <v>0</v>
      </c>
      <c r="E24" s="2">
        <f>IF(COUNT('Analytical Calibration'!C24:D24)=2,'Analytical Calibration'!B24*(B24-meany)^2,0)</f>
        <v>0</v>
      </c>
      <c r="F24" s="3">
        <f>IF(COUNT('Analytical Calibration'!C24:D24)=2,'Analytical Calibration'!B24*(B24-intercept-slope*A24)^2,0)</f>
        <v>0</v>
      </c>
      <c r="G24" s="21" t="str">
        <f>IF(COUNT('Analytical Calibration'!C26:D26)=2,'Analytical Calibration'!C26,"")</f>
        <v/>
      </c>
      <c r="H24" s="21" t="str">
        <f>IF(COUNT('Analytical Calibration'!C26:D26)=2,G24*slope+intercept,"")</f>
        <v/>
      </c>
      <c r="I24" s="21">
        <f>'Analytical Calibration'!D26</f>
        <v>0</v>
      </c>
      <c r="J24" s="21" t="e">
        <f aca="true" t="shared" si="3" ref="J24:J87">H24-I24</f>
        <v>#VALUE!</v>
      </c>
      <c r="K24" s="22" t="str">
        <f aca="true" t="shared" si="4" ref="K24:K87">IF(COUNT($G24)=1,-J24/MAX(ABS($H$4:$H$23)),"")</f>
        <v/>
      </c>
      <c r="M24" t="s">
        <v>40</v>
      </c>
    </row>
    <row r="25" spans="1:13" ht="12.75">
      <c r="A25">
        <f>IF(COUNT('Analytical Calibration'!C25:D25)=2,'Analytical Calibration'!B25*'Analytical Calibration'!C25,0)</f>
        <v>0</v>
      </c>
      <c r="B25">
        <f>IF(COUNT('Analytical Calibration'!C25:D25)=2,'Analytical Calibration'!B25*'Analytical Calibration'!D25,0)</f>
        <v>0</v>
      </c>
      <c r="C25">
        <f>IF(COUNT('Analytical Calibration'!C25:D25)=2,'Analytical Calibration'!B25*A25*B25,0)</f>
        <v>0</v>
      </c>
      <c r="D25">
        <f>IF(COUNT('Analytical Calibration'!C25:D25)=2,'Analytical Calibration'!B25*A25^2,0)</f>
        <v>0</v>
      </c>
      <c r="E25" s="2">
        <f>IF(COUNT('Analytical Calibration'!C25:D25)=2,'Analytical Calibration'!B25*(B25-meany)^2,0)</f>
        <v>0</v>
      </c>
      <c r="F25" s="3">
        <f>IF(COUNT('Analytical Calibration'!C25:D25)=2,'Analytical Calibration'!B25*(B25-intercept-slope*A25)^2,0)</f>
        <v>0</v>
      </c>
      <c r="G25" s="21" t="str">
        <f>IF(COUNT('Analytical Calibration'!C27:D27)=2,'Analytical Calibration'!C27,"")</f>
        <v/>
      </c>
      <c r="H25" s="21" t="str">
        <f>IF(COUNT('Analytical Calibration'!C27:D27)=2,G25*slope+intercept,"")</f>
        <v/>
      </c>
      <c r="I25" s="21">
        <f>'Analytical Calibration'!D27</f>
        <v>0</v>
      </c>
      <c r="J25" s="21" t="e">
        <f t="shared" si="3"/>
        <v>#VALUE!</v>
      </c>
      <c r="K25" s="22" t="str">
        <f t="shared" si="4"/>
        <v/>
      </c>
      <c r="M25" t="s">
        <v>41</v>
      </c>
    </row>
    <row r="26" spans="1:13" ht="12.75">
      <c r="A26">
        <f>IF(COUNT('Analytical Calibration'!C26:D26)=2,'Analytical Calibration'!B26*'Analytical Calibration'!C26,0)</f>
        <v>0</v>
      </c>
      <c r="B26">
        <f>IF(COUNT('Analytical Calibration'!C26:D26)=2,'Analytical Calibration'!B26*'Analytical Calibration'!D26,0)</f>
        <v>0</v>
      </c>
      <c r="C26">
        <f>IF(COUNT('Analytical Calibration'!C26:D26)=2,'Analytical Calibration'!B26*A26*B26,0)</f>
        <v>0</v>
      </c>
      <c r="D26">
        <f>IF(COUNT('Analytical Calibration'!C26:D26)=2,'Analytical Calibration'!B26*A26^2,0)</f>
        <v>0</v>
      </c>
      <c r="E26" s="2">
        <f>IF(COUNT('Analytical Calibration'!C26:D26)=2,'Analytical Calibration'!B26*(B26-meany)^2,0)</f>
        <v>0</v>
      </c>
      <c r="F26" s="3">
        <f>IF(COUNT('Analytical Calibration'!C26:D26)=2,'Analytical Calibration'!B26*(B26-intercept-slope*A26)^2,0)</f>
        <v>0</v>
      </c>
      <c r="G26" s="21" t="str">
        <f>IF(COUNT('Analytical Calibration'!C28:D28)=2,'Analytical Calibration'!C28,"")</f>
        <v/>
      </c>
      <c r="H26" s="21" t="str">
        <f>IF(COUNT('Analytical Calibration'!C28:D28)=2,G26*slope+intercept,"")</f>
        <v/>
      </c>
      <c r="I26" s="21">
        <f>'Analytical Calibration'!D28</f>
        <v>0</v>
      </c>
      <c r="J26" s="21" t="e">
        <f t="shared" si="3"/>
        <v>#VALUE!</v>
      </c>
      <c r="K26" s="22" t="str">
        <f t="shared" si="4"/>
        <v/>
      </c>
      <c r="M26" t="s">
        <v>42</v>
      </c>
    </row>
    <row r="27" spans="1:13" ht="12.75">
      <c r="A27">
        <f>IF(COUNT('Analytical Calibration'!C27:D27)=2,'Analytical Calibration'!B27*'Analytical Calibration'!C27,0)</f>
        <v>0</v>
      </c>
      <c r="B27">
        <f>IF(COUNT('Analytical Calibration'!C27:D27)=2,'Analytical Calibration'!B27*'Analytical Calibration'!D27,0)</f>
        <v>0</v>
      </c>
      <c r="C27">
        <f>IF(COUNT('Analytical Calibration'!C27:D27)=2,'Analytical Calibration'!B27*A27*B27,0)</f>
        <v>0</v>
      </c>
      <c r="D27">
        <f>IF(COUNT('Analytical Calibration'!C27:D27)=2,'Analytical Calibration'!B27*A27^2,0)</f>
        <v>0</v>
      </c>
      <c r="E27" s="2">
        <f>IF(COUNT('Analytical Calibration'!C27:D27)=2,'Analytical Calibration'!B27*(B27-meany)^2,0)</f>
        <v>0</v>
      </c>
      <c r="F27" s="3">
        <f>IF(COUNT('Analytical Calibration'!C27:D27)=2,'Analytical Calibration'!B27*(B27-intercept-slope*A27)^2,0)</f>
        <v>0</v>
      </c>
      <c r="G27" s="21" t="str">
        <f>IF(COUNT('Analytical Calibration'!C29:D29)=2,'Analytical Calibration'!C29,"")</f>
        <v/>
      </c>
      <c r="H27" s="21" t="str">
        <f>IF(COUNT('Analytical Calibration'!C29:D29)=2,G27*slope+intercept,"")</f>
        <v/>
      </c>
      <c r="I27" s="21">
        <f>'Analytical Calibration'!D29</f>
        <v>0</v>
      </c>
      <c r="J27" s="21" t="e">
        <f t="shared" si="3"/>
        <v>#VALUE!</v>
      </c>
      <c r="K27" s="22" t="str">
        <f t="shared" si="4"/>
        <v/>
      </c>
      <c r="M27" t="s">
        <v>43</v>
      </c>
    </row>
    <row r="28" spans="1:13" ht="12.75">
      <c r="A28">
        <f>IF(COUNT('Analytical Calibration'!C28:D28)=2,'Analytical Calibration'!B28*'Analytical Calibration'!C28,0)</f>
        <v>0</v>
      </c>
      <c r="B28">
        <f>IF(COUNT('Analytical Calibration'!C28:D28)=2,'Analytical Calibration'!B28*'Analytical Calibration'!D28,0)</f>
        <v>0</v>
      </c>
      <c r="C28">
        <f>IF(COUNT('Analytical Calibration'!C28:D28)=2,'Analytical Calibration'!B28*A28*B28,0)</f>
        <v>0</v>
      </c>
      <c r="D28">
        <f>IF(COUNT('Analytical Calibration'!C28:D28)=2,'Analytical Calibration'!B28*A28^2,0)</f>
        <v>0</v>
      </c>
      <c r="E28" s="2">
        <f>IF(COUNT('Analytical Calibration'!C28:D28)=2,'Analytical Calibration'!B28*(B28-meany)^2,0)</f>
        <v>0</v>
      </c>
      <c r="F28" s="3">
        <f>IF(COUNT('Analytical Calibration'!C28:D28)=2,'Analytical Calibration'!B28*(B28-intercept-slope*A28)^2,0)</f>
        <v>0</v>
      </c>
      <c r="G28" s="21" t="str">
        <f>IF(COUNT('Analytical Calibration'!C30:D30)=2,'Analytical Calibration'!C30,"")</f>
        <v/>
      </c>
      <c r="H28" s="21" t="str">
        <f>IF(COUNT('Analytical Calibration'!C30:D30)=2,G28*slope+intercept,"")</f>
        <v/>
      </c>
      <c r="I28" s="21">
        <f>'Analytical Calibration'!D30</f>
        <v>0</v>
      </c>
      <c r="J28" s="21" t="e">
        <f t="shared" si="3"/>
        <v>#VALUE!</v>
      </c>
      <c r="K28" s="22" t="str">
        <f t="shared" si="4"/>
        <v/>
      </c>
      <c r="M28" t="s">
        <v>44</v>
      </c>
    </row>
    <row r="29" spans="1:13" ht="12.75">
      <c r="A29">
        <f>IF(COUNT('Analytical Calibration'!C29:D29)=2,'Analytical Calibration'!B29*'Analytical Calibration'!C29,0)</f>
        <v>0</v>
      </c>
      <c r="B29">
        <f>IF(COUNT('Analytical Calibration'!C29:D29)=2,'Analytical Calibration'!B29*'Analytical Calibration'!D29,0)</f>
        <v>0</v>
      </c>
      <c r="C29">
        <f>IF(COUNT('Analytical Calibration'!C29:D29)=2,'Analytical Calibration'!B29*A29*B29,0)</f>
        <v>0</v>
      </c>
      <c r="D29">
        <f>IF(COUNT('Analytical Calibration'!C29:D29)=2,'Analytical Calibration'!B29*A29^2,0)</f>
        <v>0</v>
      </c>
      <c r="E29" s="2">
        <f>IF(COUNT('Analytical Calibration'!C29:D29)=2,'Analytical Calibration'!B29*(B29-meany)^2,0)</f>
        <v>0</v>
      </c>
      <c r="F29" s="3">
        <f>IF(COUNT('Analytical Calibration'!C29:D29)=2,'Analytical Calibration'!B29*(B29-intercept-slope*A29)^2,0)</f>
        <v>0</v>
      </c>
      <c r="G29" s="21" t="str">
        <f>IF(COUNT('Analytical Calibration'!C31:D31)=2,'Analytical Calibration'!C31,"")</f>
        <v/>
      </c>
      <c r="H29" s="21" t="str">
        <f>IF(COUNT('Analytical Calibration'!C31:D31)=2,G29*slope+intercept,"")</f>
        <v/>
      </c>
      <c r="I29" s="21">
        <f>'Analytical Calibration'!D31</f>
        <v>0</v>
      </c>
      <c r="J29" s="21" t="e">
        <f t="shared" si="3"/>
        <v>#VALUE!</v>
      </c>
      <c r="K29" s="22" t="str">
        <f t="shared" si="4"/>
        <v/>
      </c>
      <c r="M29" s="17" t="s">
        <v>45</v>
      </c>
    </row>
    <row r="30" spans="1:13" ht="14.25">
      <c r="A30">
        <f>IF(COUNT('Analytical Calibration'!C30:D30)=2,'Analytical Calibration'!B30*'Analytical Calibration'!C30,0)</f>
        <v>0</v>
      </c>
      <c r="B30">
        <f>IF(COUNT('Analytical Calibration'!C30:D30)=2,'Analytical Calibration'!B30*'Analytical Calibration'!D30,0)</f>
        <v>0</v>
      </c>
      <c r="C30">
        <f>IF(COUNT('Analytical Calibration'!C30:D30)=2,'Analytical Calibration'!B30*A30*B30,0)</f>
        <v>0</v>
      </c>
      <c r="D30">
        <f>IF(COUNT('Analytical Calibration'!C30:D30)=2,'Analytical Calibration'!B30*A30^2,0)</f>
        <v>0</v>
      </c>
      <c r="E30" s="2">
        <f>IF(COUNT('Analytical Calibration'!C30:D30)=2,'Analytical Calibration'!B30*(B30-meany)^2,0)</f>
        <v>0</v>
      </c>
      <c r="F30" s="3">
        <f>IF(COUNT('Analytical Calibration'!C30:D30)=2,'Analytical Calibration'!B30*(B30-intercept-slope*A30)^2,0)</f>
        <v>0</v>
      </c>
      <c r="G30" s="21" t="str">
        <f>IF(COUNT('Analytical Calibration'!C32:D32)=2,'Analytical Calibration'!C32,"")</f>
        <v/>
      </c>
      <c r="H30" s="21" t="str">
        <f>IF(COUNT('Analytical Calibration'!C32:D32)=2,G30*slope+intercept,"")</f>
        <v/>
      </c>
      <c r="I30" s="21">
        <f>'Analytical Calibration'!D32</f>
        <v>0</v>
      </c>
      <c r="J30" s="21" t="e">
        <f t="shared" si="3"/>
        <v>#VALUE!</v>
      </c>
      <c r="K30" s="22" t="str">
        <f t="shared" si="4"/>
        <v/>
      </c>
      <c r="M30" t="s">
        <v>46</v>
      </c>
    </row>
    <row r="31" spans="1:13" ht="12.75">
      <c r="A31">
        <f>IF(COUNT('Analytical Calibration'!C31:D31)=2,'Analytical Calibration'!B31*'Analytical Calibration'!C31,0)</f>
        <v>0</v>
      </c>
      <c r="B31">
        <f>IF(COUNT('Analytical Calibration'!C31:D31)=2,'Analytical Calibration'!B31*'Analytical Calibration'!D31,0)</f>
        <v>0</v>
      </c>
      <c r="C31">
        <f>IF(COUNT('Analytical Calibration'!C31:D31)=2,'Analytical Calibration'!B31*A31*B31,0)</f>
        <v>0</v>
      </c>
      <c r="D31">
        <f>IF(COUNT('Analytical Calibration'!C31:D31)=2,'Analytical Calibration'!B31*A31^2,0)</f>
        <v>0</v>
      </c>
      <c r="E31" s="2">
        <f>IF(COUNT('Analytical Calibration'!C31:D31)=2,'Analytical Calibration'!B31*(B31-meany)^2,0)</f>
        <v>0</v>
      </c>
      <c r="F31" s="3">
        <f>IF(COUNT('Analytical Calibration'!C31:D31)=2,'Analytical Calibration'!B31*(B31-intercept-slope*A31)^2,0)</f>
        <v>0</v>
      </c>
      <c r="G31" s="21" t="str">
        <f>IF(COUNT('Analytical Calibration'!C33:D33)=2,'Analytical Calibration'!C33,"")</f>
        <v/>
      </c>
      <c r="H31" s="21" t="str">
        <f>IF(COUNT('Analytical Calibration'!C33:D33)=2,G31*slope+intercept,"")</f>
        <v/>
      </c>
      <c r="I31" s="21">
        <f>'Analytical Calibration'!D33</f>
        <v>0</v>
      </c>
      <c r="J31" s="21" t="e">
        <f t="shared" si="3"/>
        <v>#VALUE!</v>
      </c>
      <c r="K31" s="22" t="str">
        <f t="shared" si="4"/>
        <v/>
      </c>
      <c r="M31" t="s">
        <v>47</v>
      </c>
    </row>
    <row r="32" spans="1:13" ht="12.75">
      <c r="A32">
        <f>IF(COUNT('Analytical Calibration'!C32:D32)=2,'Analytical Calibration'!B32*'Analytical Calibration'!C32,0)</f>
        <v>0</v>
      </c>
      <c r="B32">
        <f>IF(COUNT('Analytical Calibration'!C32:D32)=2,'Analytical Calibration'!B32*'Analytical Calibration'!D32,0)</f>
        <v>0</v>
      </c>
      <c r="C32">
        <f>IF(COUNT('Analytical Calibration'!C32:D32)=2,'Analytical Calibration'!B32*A32*B32,0)</f>
        <v>0</v>
      </c>
      <c r="D32">
        <f>IF(COUNT('Analytical Calibration'!C32:D32)=2,'Analytical Calibration'!B32*A32^2,0)</f>
        <v>0</v>
      </c>
      <c r="E32" s="2">
        <f>IF(COUNT('Analytical Calibration'!C32:D32)=2,'Analytical Calibration'!B32*(B32-meany)^2,0)</f>
        <v>0</v>
      </c>
      <c r="F32" s="3">
        <f>IF(COUNT('Analytical Calibration'!C32:D32)=2,'Analytical Calibration'!B32*(B32-intercept-slope*A32)^2,0)</f>
        <v>0</v>
      </c>
      <c r="G32" s="21" t="str">
        <f>IF(COUNT('Analytical Calibration'!C34:D34)=2,'Analytical Calibration'!C34,"")</f>
        <v/>
      </c>
      <c r="H32" s="21" t="str">
        <f>IF(COUNT('Analytical Calibration'!C34:D34)=2,G32*slope+intercept,"")</f>
        <v/>
      </c>
      <c r="I32" s="21">
        <f>'Analytical Calibration'!D34</f>
        <v>0</v>
      </c>
      <c r="J32" s="21" t="e">
        <f t="shared" si="3"/>
        <v>#VALUE!</v>
      </c>
      <c r="K32" s="22" t="str">
        <f t="shared" si="4"/>
        <v/>
      </c>
      <c r="M32" t="s">
        <v>48</v>
      </c>
    </row>
    <row r="33" spans="1:11" ht="12.75">
      <c r="A33">
        <f>IF(COUNT('Analytical Calibration'!C33:D33)=2,'Analytical Calibration'!B33*'Analytical Calibration'!C33,0)</f>
        <v>0</v>
      </c>
      <c r="B33">
        <f>IF(COUNT('Analytical Calibration'!C33:D33)=2,'Analytical Calibration'!B33*'Analytical Calibration'!D33,0)</f>
        <v>0</v>
      </c>
      <c r="C33">
        <f>IF(COUNT('Analytical Calibration'!C33:D33)=2,'Analytical Calibration'!B33*A33*B33,0)</f>
        <v>0</v>
      </c>
      <c r="D33">
        <f>IF(COUNT('Analytical Calibration'!C33:D33)=2,'Analytical Calibration'!B33*A33^2,0)</f>
        <v>0</v>
      </c>
      <c r="E33" s="2">
        <f>IF(COUNT('Analytical Calibration'!C33:D33)=2,'Analytical Calibration'!B33*(B33-meany)^2,0)</f>
        <v>0</v>
      </c>
      <c r="F33" s="3">
        <f>IF(COUNT('Analytical Calibration'!C33:D33)=2,'Analytical Calibration'!B33*(B33-intercept-slope*A33)^2,0)</f>
        <v>0</v>
      </c>
      <c r="G33" s="21" t="str">
        <f>IF(COUNT('Analytical Calibration'!C35:D35)=2,'Analytical Calibration'!C35,"")</f>
        <v/>
      </c>
      <c r="H33" s="21" t="str">
        <f>IF(COUNT('Analytical Calibration'!C35:D35)=2,G33*slope+intercept,"")</f>
        <v/>
      </c>
      <c r="I33" s="21">
        <f>'Analytical Calibration'!D35</f>
        <v>0</v>
      </c>
      <c r="J33" s="21" t="e">
        <f t="shared" si="3"/>
        <v>#VALUE!</v>
      </c>
      <c r="K33" s="22" t="str">
        <f t="shared" si="4"/>
        <v/>
      </c>
    </row>
    <row r="34" spans="1:13" ht="12.75">
      <c r="A34">
        <f>IF(COUNT('Analytical Calibration'!C34:D34)=2,'Analytical Calibration'!B34*'Analytical Calibration'!C34,0)</f>
        <v>0</v>
      </c>
      <c r="B34">
        <f>IF(COUNT('Analytical Calibration'!C34:D34)=2,'Analytical Calibration'!B34*'Analytical Calibration'!D34,0)</f>
        <v>0</v>
      </c>
      <c r="C34">
        <f>IF(COUNT('Analytical Calibration'!C34:D34)=2,'Analytical Calibration'!B34*A34*B34,0)</f>
        <v>0</v>
      </c>
      <c r="D34">
        <f>IF(COUNT('Analytical Calibration'!C34:D34)=2,'Analytical Calibration'!B34*A34^2,0)</f>
        <v>0</v>
      </c>
      <c r="E34" s="2">
        <f>IF(COUNT('Analytical Calibration'!C34:D34)=2,'Analytical Calibration'!B34*(B34-meany)^2,0)</f>
        <v>0</v>
      </c>
      <c r="F34" s="3">
        <f>IF(COUNT('Analytical Calibration'!C34:D34)=2,'Analytical Calibration'!B34*(B34-intercept-slope*A34)^2,0)</f>
        <v>0</v>
      </c>
      <c r="G34" s="21" t="str">
        <f>IF(COUNT('Analytical Calibration'!C36:D36)=2,'Analytical Calibration'!C36,"")</f>
        <v/>
      </c>
      <c r="H34" s="21" t="str">
        <f>IF(COUNT('Analytical Calibration'!C36:D36)=2,G34*slope+intercept,"")</f>
        <v/>
      </c>
      <c r="I34" s="21">
        <f>'Analytical Calibration'!D36</f>
        <v>0</v>
      </c>
      <c r="J34" s="21" t="e">
        <f t="shared" si="3"/>
        <v>#VALUE!</v>
      </c>
      <c r="K34" s="22" t="str">
        <f t="shared" si="4"/>
        <v/>
      </c>
      <c r="M34" t="s">
        <v>32</v>
      </c>
    </row>
    <row r="35" spans="1:13" ht="12.75">
      <c r="A35">
        <f>IF(COUNT('Analytical Calibration'!C35:D35)=2,'Analytical Calibration'!B35*'Analytical Calibration'!C35,0)</f>
        <v>0</v>
      </c>
      <c r="B35">
        <f>IF(COUNT('Analytical Calibration'!C35:D35)=2,'Analytical Calibration'!B35*'Analytical Calibration'!D35,0)</f>
        <v>0</v>
      </c>
      <c r="C35">
        <f>IF(COUNT('Analytical Calibration'!C35:D35)=2,'Analytical Calibration'!B35*A35*B35,0)</f>
        <v>0</v>
      </c>
      <c r="D35">
        <f>IF(COUNT('Analytical Calibration'!C35:D35)=2,'Analytical Calibration'!B35*A35^2,0)</f>
        <v>0</v>
      </c>
      <c r="E35" s="2">
        <f>IF(COUNT('Analytical Calibration'!C35:D35)=2,'Analytical Calibration'!B35*(B35-meany)^2,0)</f>
        <v>0</v>
      </c>
      <c r="F35" s="3">
        <f>IF(COUNT('Analytical Calibration'!C35:D35)=2,'Analytical Calibration'!B35*(B35-intercept-slope*A35)^2,0)</f>
        <v>0</v>
      </c>
      <c r="G35" s="21" t="str">
        <f>IF(COUNT('Analytical Calibration'!C37:D37)=2,'Analytical Calibration'!C37,"")</f>
        <v/>
      </c>
      <c r="H35" s="21" t="str">
        <f>IF(COUNT('Analytical Calibration'!C37:D37)=2,G35*slope+intercept,"")</f>
        <v/>
      </c>
      <c r="I35" s="21">
        <f>'Analytical Calibration'!D37</f>
        <v>0</v>
      </c>
      <c r="J35" s="21" t="e">
        <f t="shared" si="3"/>
        <v>#VALUE!</v>
      </c>
      <c r="K35" s="22" t="str">
        <f t="shared" si="4"/>
        <v/>
      </c>
      <c r="M35" t="s">
        <v>34</v>
      </c>
    </row>
    <row r="36" spans="1:13" ht="12.75">
      <c r="A36">
        <f>IF(COUNT('Analytical Calibration'!C36:D36)=2,'Analytical Calibration'!B36*'Analytical Calibration'!C36,0)</f>
        <v>0</v>
      </c>
      <c r="B36">
        <f>IF(COUNT('Analytical Calibration'!C36:D36)=2,'Analytical Calibration'!B36*'Analytical Calibration'!D36,0)</f>
        <v>0</v>
      </c>
      <c r="C36">
        <f>IF(COUNT('Analytical Calibration'!C36:D36)=2,'Analytical Calibration'!B36*A36*B36,0)</f>
        <v>0</v>
      </c>
      <c r="D36">
        <f>IF(COUNT('Analytical Calibration'!C36:D36)=2,'Analytical Calibration'!B36*A36^2,0)</f>
        <v>0</v>
      </c>
      <c r="E36" s="2">
        <f>IF(COUNT('Analytical Calibration'!C36:D36)=2,'Analytical Calibration'!B36*(B36-meany)^2,0)</f>
        <v>0</v>
      </c>
      <c r="F36" s="3">
        <f>IF(COUNT('Analytical Calibration'!C36:D36)=2,'Analytical Calibration'!B36*(B36-intercept-slope*A36)^2,0)</f>
        <v>0</v>
      </c>
      <c r="G36" s="21" t="str">
        <f>IF(COUNT('Analytical Calibration'!C38:D38)=2,'Analytical Calibration'!C38,"")</f>
        <v/>
      </c>
      <c r="H36" s="21" t="str">
        <f>IF(COUNT('Analytical Calibration'!C38:D38)=2,G36*slope+intercept,"")</f>
        <v/>
      </c>
      <c r="I36" s="21">
        <f>'Analytical Calibration'!D38</f>
        <v>0</v>
      </c>
      <c r="J36" s="21" t="e">
        <f t="shared" si="3"/>
        <v>#VALUE!</v>
      </c>
      <c r="K36" s="22" t="str">
        <f t="shared" si="4"/>
        <v/>
      </c>
      <c r="M36" t="s">
        <v>36</v>
      </c>
    </row>
    <row r="37" spans="1:13" ht="12.75">
      <c r="A37">
        <f>IF(COUNT('Analytical Calibration'!C37:D37)=2,'Analytical Calibration'!B37*'Analytical Calibration'!C37,0)</f>
        <v>0</v>
      </c>
      <c r="B37">
        <f>IF(COUNT('Analytical Calibration'!C37:D37)=2,'Analytical Calibration'!B37*'Analytical Calibration'!D37,0)</f>
        <v>0</v>
      </c>
      <c r="C37">
        <f>IF(COUNT('Analytical Calibration'!C37:D37)=2,'Analytical Calibration'!B37*A37*B37,0)</f>
        <v>0</v>
      </c>
      <c r="D37">
        <f>IF(COUNT('Analytical Calibration'!C37:D37)=2,'Analytical Calibration'!B37*A37^2,0)</f>
        <v>0</v>
      </c>
      <c r="E37" s="2">
        <f>IF(COUNT('Analytical Calibration'!C37:D37)=2,'Analytical Calibration'!B37*(B37-meany)^2,0)</f>
        <v>0</v>
      </c>
      <c r="F37" s="3">
        <f>IF(COUNT('Analytical Calibration'!C37:D37)=2,'Analytical Calibration'!B37*(B37-intercept-slope*A37)^2,0)</f>
        <v>0</v>
      </c>
      <c r="G37" s="21" t="str">
        <f>IF(COUNT('Analytical Calibration'!C39:D39)=2,'Analytical Calibration'!C39,"")</f>
        <v/>
      </c>
      <c r="H37" s="21" t="str">
        <f>IF(COUNT('Analytical Calibration'!C39:D39)=2,G37*slope+intercept,"")</f>
        <v/>
      </c>
      <c r="I37" s="21">
        <f>'Analytical Calibration'!D39</f>
        <v>0</v>
      </c>
      <c r="J37" s="21" t="e">
        <f t="shared" si="3"/>
        <v>#VALUE!</v>
      </c>
      <c r="K37" s="22" t="str">
        <f t="shared" si="4"/>
        <v/>
      </c>
      <c r="M37" t="s">
        <v>38</v>
      </c>
    </row>
    <row r="38" spans="1:11" ht="12.75">
      <c r="A38">
        <f>IF(COUNT('Analytical Calibration'!C38:D38)=2,'Analytical Calibration'!B38*'Analytical Calibration'!C38,0)</f>
        <v>0</v>
      </c>
      <c r="B38">
        <f>IF(COUNT('Analytical Calibration'!C38:D38)=2,'Analytical Calibration'!B38*'Analytical Calibration'!D38,0)</f>
        <v>0</v>
      </c>
      <c r="C38">
        <f>IF(COUNT('Analytical Calibration'!C38:D38)=2,'Analytical Calibration'!B38*A38*B38,0)</f>
        <v>0</v>
      </c>
      <c r="D38">
        <f>IF(COUNT('Analytical Calibration'!C38:D38)=2,'Analytical Calibration'!B38*A38^2,0)</f>
        <v>0</v>
      </c>
      <c r="E38" s="2">
        <f>IF(COUNT('Analytical Calibration'!C38:D38)=2,'Analytical Calibration'!B38*(B38-meany)^2,0)</f>
        <v>0</v>
      </c>
      <c r="F38" s="3">
        <f>IF(COUNT('Analytical Calibration'!C38:D38)=2,'Analytical Calibration'!B38*(B38-intercept-slope*A38)^2,0)</f>
        <v>0</v>
      </c>
      <c r="G38" s="21" t="str">
        <f>IF(COUNT('Analytical Calibration'!C40:D40)=2,'Analytical Calibration'!C40,"")</f>
        <v/>
      </c>
      <c r="H38" s="21" t="str">
        <f>IF(COUNT('Analytical Calibration'!C40:D40)=2,G38*slope+intercept,"")</f>
        <v/>
      </c>
      <c r="I38" s="21">
        <f>'Analytical Calibration'!D40</f>
        <v>0</v>
      </c>
      <c r="J38" s="21" t="e">
        <f t="shared" si="3"/>
        <v>#VALUE!</v>
      </c>
      <c r="K38" s="22" t="str">
        <f t="shared" si="4"/>
        <v/>
      </c>
    </row>
    <row r="39" spans="1:11" ht="12.75">
      <c r="A39">
        <f>IF(COUNT('Analytical Calibration'!C39:D39)=2,'Analytical Calibration'!B39*'Analytical Calibration'!C39,0)</f>
        <v>0</v>
      </c>
      <c r="B39">
        <f>IF(COUNT('Analytical Calibration'!C39:D39)=2,'Analytical Calibration'!B39*'Analytical Calibration'!D39,0)</f>
        <v>0</v>
      </c>
      <c r="C39">
        <f>IF(COUNT('Analytical Calibration'!C39:D39)=2,'Analytical Calibration'!B39*A39*B39,0)</f>
        <v>0</v>
      </c>
      <c r="D39">
        <f>IF(COUNT('Analytical Calibration'!C39:D39)=2,'Analytical Calibration'!B39*A39^2,0)</f>
        <v>0</v>
      </c>
      <c r="E39" s="2">
        <f>IF(COUNT('Analytical Calibration'!C39:D39)=2,'Analytical Calibration'!B39*(B39-meany)^2,0)</f>
        <v>0</v>
      </c>
      <c r="F39" s="3">
        <f>IF(COUNT('Analytical Calibration'!C39:D39)=2,'Analytical Calibration'!B39*(B39-intercept-slope*A39)^2,0)</f>
        <v>0</v>
      </c>
      <c r="G39" s="21" t="str">
        <f>IF(COUNT('Analytical Calibration'!C41:D41)=2,'Analytical Calibration'!C41,"")</f>
        <v/>
      </c>
      <c r="H39" s="21" t="str">
        <f>IF(COUNT('Analytical Calibration'!C41:D41)=2,G39*slope+intercept,"")</f>
        <v/>
      </c>
      <c r="I39" s="21">
        <f>'Analytical Calibration'!D41</f>
        <v>0</v>
      </c>
      <c r="J39" s="21" t="e">
        <f t="shared" si="3"/>
        <v>#VALUE!</v>
      </c>
      <c r="K39" s="22" t="str">
        <f t="shared" si="4"/>
        <v/>
      </c>
    </row>
    <row r="40" spans="1:11" ht="12.75">
      <c r="A40">
        <f>IF(COUNT('Analytical Calibration'!C40:D40)=2,'Analytical Calibration'!B40*'Analytical Calibration'!C40,0)</f>
        <v>0</v>
      </c>
      <c r="B40">
        <f>IF(COUNT('Analytical Calibration'!C40:D40)=2,'Analytical Calibration'!B40*'Analytical Calibration'!D40,0)</f>
        <v>0</v>
      </c>
      <c r="C40">
        <f>IF(COUNT('Analytical Calibration'!C40:D40)=2,'Analytical Calibration'!B40*A40*B40,0)</f>
        <v>0</v>
      </c>
      <c r="D40">
        <f>IF(COUNT('Analytical Calibration'!C40:D40)=2,'Analytical Calibration'!B40*A40^2,0)</f>
        <v>0</v>
      </c>
      <c r="E40" s="2">
        <f>IF(COUNT('Analytical Calibration'!C40:D40)=2,'Analytical Calibration'!B40*(B40-meany)^2,0)</f>
        <v>0</v>
      </c>
      <c r="F40" s="3">
        <f>IF(COUNT('Analytical Calibration'!C40:D40)=2,'Analytical Calibration'!B40*(B40-intercept-slope*A40)^2,0)</f>
        <v>0</v>
      </c>
      <c r="G40" s="21" t="str">
        <f>IF(COUNT('Analytical Calibration'!C42:D42)=2,'Analytical Calibration'!C42,"")</f>
        <v/>
      </c>
      <c r="H40" s="21" t="str">
        <f>IF(COUNT('Analytical Calibration'!C42:D42)=2,G40*slope+intercept,"")</f>
        <v/>
      </c>
      <c r="I40" s="21">
        <f>'Analytical Calibration'!D42</f>
        <v>0</v>
      </c>
      <c r="J40" s="21" t="e">
        <f t="shared" si="3"/>
        <v>#VALUE!</v>
      </c>
      <c r="K40" s="22" t="str">
        <f t="shared" si="4"/>
        <v/>
      </c>
    </row>
    <row r="41" spans="1:11" ht="12.75">
      <c r="A41">
        <f>IF(COUNT('Analytical Calibration'!C41:D41)=2,'Analytical Calibration'!B41*'Analytical Calibration'!C41,0)</f>
        <v>0</v>
      </c>
      <c r="B41">
        <f>IF(COUNT('Analytical Calibration'!C41:D41)=2,'Analytical Calibration'!B41*'Analytical Calibration'!D41,0)</f>
        <v>0</v>
      </c>
      <c r="C41">
        <f>IF(COUNT('Analytical Calibration'!C41:D41)=2,'Analytical Calibration'!B41*A41*B41,0)</f>
        <v>0</v>
      </c>
      <c r="D41">
        <f>IF(COUNT('Analytical Calibration'!C41:D41)=2,'Analytical Calibration'!B41*A41^2,0)</f>
        <v>0</v>
      </c>
      <c r="E41" s="2">
        <f>IF(COUNT('Analytical Calibration'!C41:D41)=2,'Analytical Calibration'!B41*(B41-meany)^2,0)</f>
        <v>0</v>
      </c>
      <c r="F41" s="3">
        <f>IF(COUNT('Analytical Calibration'!C41:D41)=2,'Analytical Calibration'!B41*(B41-intercept-slope*A41)^2,0)</f>
        <v>0</v>
      </c>
      <c r="G41" s="21" t="str">
        <f>IF(COUNT('Analytical Calibration'!C43:D43)=2,'Analytical Calibration'!C43,"")</f>
        <v/>
      </c>
      <c r="H41" s="21" t="str">
        <f>IF(COUNT('Analytical Calibration'!C43:D43)=2,G41*slope+intercept,"")</f>
        <v/>
      </c>
      <c r="I41" s="21">
        <f>'Analytical Calibration'!D43</f>
        <v>0</v>
      </c>
      <c r="J41" s="21" t="e">
        <f t="shared" si="3"/>
        <v>#VALUE!</v>
      </c>
      <c r="K41" s="22" t="str">
        <f t="shared" si="4"/>
        <v/>
      </c>
    </row>
    <row r="42" spans="1:11" ht="12.75">
      <c r="A42">
        <f>IF(COUNT('Analytical Calibration'!C42:D42)=2,'Analytical Calibration'!B42*'Analytical Calibration'!C42,0)</f>
        <v>0</v>
      </c>
      <c r="B42">
        <f>IF(COUNT('Analytical Calibration'!C42:D42)=2,'Analytical Calibration'!B42*'Analytical Calibration'!D42,0)</f>
        <v>0</v>
      </c>
      <c r="C42">
        <f>IF(COUNT('Analytical Calibration'!C42:D42)=2,'Analytical Calibration'!B42*A42*B42,0)</f>
        <v>0</v>
      </c>
      <c r="D42">
        <f>IF(COUNT('Analytical Calibration'!C42:D42)=2,'Analytical Calibration'!B42*A42^2,0)</f>
        <v>0</v>
      </c>
      <c r="E42" s="2">
        <f>IF(COUNT('Analytical Calibration'!C42:D42)=2,'Analytical Calibration'!B42*(B42-meany)^2,0)</f>
        <v>0</v>
      </c>
      <c r="F42" s="3">
        <f>IF(COUNT('Analytical Calibration'!C42:D42)=2,'Analytical Calibration'!B42*(B42-intercept-slope*A42)^2,0)</f>
        <v>0</v>
      </c>
      <c r="G42" s="21" t="str">
        <f>IF(COUNT('Analytical Calibration'!C44:D44)=2,'Analytical Calibration'!C44,"")</f>
        <v/>
      </c>
      <c r="H42" s="21" t="str">
        <f>IF(COUNT('Analytical Calibration'!C44:D44)=2,G42*slope+intercept,"")</f>
        <v/>
      </c>
      <c r="I42" s="21">
        <f>'Analytical Calibration'!D44</f>
        <v>0</v>
      </c>
      <c r="J42" s="21" t="e">
        <f t="shared" si="3"/>
        <v>#VALUE!</v>
      </c>
      <c r="K42" s="22" t="str">
        <f t="shared" si="4"/>
        <v/>
      </c>
    </row>
    <row r="43" spans="1:11" ht="12.75">
      <c r="A43">
        <f>IF(COUNT('Analytical Calibration'!C43:D43)=2,'Analytical Calibration'!B43*'Analytical Calibration'!C43,0)</f>
        <v>0</v>
      </c>
      <c r="B43">
        <f>IF(COUNT('Analytical Calibration'!C43:D43)=2,'Analytical Calibration'!B43*'Analytical Calibration'!D43,0)</f>
        <v>0</v>
      </c>
      <c r="C43">
        <f>IF(COUNT('Analytical Calibration'!C43:D43)=2,'Analytical Calibration'!B43*A43*B43,0)</f>
        <v>0</v>
      </c>
      <c r="D43">
        <f>IF(COUNT('Analytical Calibration'!C43:D43)=2,'Analytical Calibration'!B43*A43^2,0)</f>
        <v>0</v>
      </c>
      <c r="E43" s="2">
        <f>IF(COUNT('Analytical Calibration'!C43:D43)=2,'Analytical Calibration'!B43*(B43-meany)^2,0)</f>
        <v>0</v>
      </c>
      <c r="F43" s="3">
        <f>IF(COUNT('Analytical Calibration'!C43:D43)=2,'Analytical Calibration'!B43*(B43-intercept-slope*A43)^2,0)</f>
        <v>0</v>
      </c>
      <c r="G43" s="21" t="str">
        <f>IF(COUNT('Analytical Calibration'!C45:D45)=2,'Analytical Calibration'!C45,"")</f>
        <v/>
      </c>
      <c r="H43" s="21" t="str">
        <f>IF(COUNT('Analytical Calibration'!C45:D45)=2,G43*slope+intercept,"")</f>
        <v/>
      </c>
      <c r="I43" s="21">
        <f>'Analytical Calibration'!D45</f>
        <v>0</v>
      </c>
      <c r="J43" s="21" t="e">
        <f t="shared" si="3"/>
        <v>#VALUE!</v>
      </c>
      <c r="K43" s="22" t="str">
        <f t="shared" si="4"/>
        <v/>
      </c>
    </row>
    <row r="44" spans="1:11" ht="12.75">
      <c r="A44">
        <f>IF(COUNT('Analytical Calibration'!C44:D44)=2,'Analytical Calibration'!B44*'Analytical Calibration'!C44,0)</f>
        <v>0</v>
      </c>
      <c r="B44">
        <f>IF(COUNT('Analytical Calibration'!C44:D44)=2,'Analytical Calibration'!B44*'Analytical Calibration'!D44,0)</f>
        <v>0</v>
      </c>
      <c r="C44">
        <f>IF(COUNT('Analytical Calibration'!C44:D44)=2,'Analytical Calibration'!B44*A44*B44,0)</f>
        <v>0</v>
      </c>
      <c r="D44">
        <f>IF(COUNT('Analytical Calibration'!C44:D44)=2,'Analytical Calibration'!B44*A44^2,0)</f>
        <v>0</v>
      </c>
      <c r="E44" s="2">
        <f>IF(COUNT('Analytical Calibration'!C44:D44)=2,'Analytical Calibration'!B44*(B44-meany)^2,0)</f>
        <v>0</v>
      </c>
      <c r="F44" s="3">
        <f>IF(COUNT('Analytical Calibration'!C44:D44)=2,'Analytical Calibration'!B44*(B44-intercept-slope*A44)^2,0)</f>
        <v>0</v>
      </c>
      <c r="G44" s="21" t="str">
        <f>IF(COUNT('Analytical Calibration'!C46:D46)=2,'Analytical Calibration'!C46,"")</f>
        <v/>
      </c>
      <c r="H44" s="21" t="str">
        <f>IF(COUNT('Analytical Calibration'!C46:D46)=2,G44*slope+intercept,"")</f>
        <v/>
      </c>
      <c r="I44" s="21">
        <f>'Analytical Calibration'!D46</f>
        <v>0</v>
      </c>
      <c r="J44" s="21" t="e">
        <f t="shared" si="3"/>
        <v>#VALUE!</v>
      </c>
      <c r="K44" s="22" t="str">
        <f t="shared" si="4"/>
        <v/>
      </c>
    </row>
    <row r="45" spans="1:11" ht="12.75">
      <c r="A45">
        <f>IF(COUNT('Analytical Calibration'!C45:D45)=2,'Analytical Calibration'!B45*'Analytical Calibration'!C45,0)</f>
        <v>0</v>
      </c>
      <c r="B45">
        <f>IF(COUNT('Analytical Calibration'!C45:D45)=2,'Analytical Calibration'!B45*'Analytical Calibration'!D45,0)</f>
        <v>0</v>
      </c>
      <c r="C45">
        <f>IF(COUNT('Analytical Calibration'!C45:D45)=2,'Analytical Calibration'!B45*A45*B45,0)</f>
        <v>0</v>
      </c>
      <c r="D45">
        <f>IF(COUNT('Analytical Calibration'!C45:D45)=2,'Analytical Calibration'!B45*A45^2,0)</f>
        <v>0</v>
      </c>
      <c r="E45" s="2">
        <f>IF(COUNT('Analytical Calibration'!C45:D45)=2,'Analytical Calibration'!B45*(B45-meany)^2,0)</f>
        <v>0</v>
      </c>
      <c r="F45" s="3">
        <f>IF(COUNT('Analytical Calibration'!C45:D45)=2,'Analytical Calibration'!B45*(B45-intercept-slope*A45)^2,0)</f>
        <v>0</v>
      </c>
      <c r="G45" s="21" t="str">
        <f>IF(COUNT('Analytical Calibration'!C47:D47)=2,'Analytical Calibration'!C47,"")</f>
        <v/>
      </c>
      <c r="H45" s="21" t="str">
        <f>IF(COUNT('Analytical Calibration'!C47:D47)=2,G45*slope+intercept,"")</f>
        <v/>
      </c>
      <c r="I45" s="21">
        <f>'Analytical Calibration'!D47</f>
        <v>0</v>
      </c>
      <c r="J45" s="21" t="e">
        <f t="shared" si="3"/>
        <v>#VALUE!</v>
      </c>
      <c r="K45" s="22" t="str">
        <f t="shared" si="4"/>
        <v/>
      </c>
    </row>
    <row r="46" spans="1:11" ht="12.75">
      <c r="A46">
        <f>IF(COUNT('Analytical Calibration'!C46:D46)=2,'Analytical Calibration'!B46*'Analytical Calibration'!C46,0)</f>
        <v>0</v>
      </c>
      <c r="B46">
        <f>IF(COUNT('Analytical Calibration'!C46:D46)=2,'Analytical Calibration'!B46*'Analytical Calibration'!D46,0)</f>
        <v>0</v>
      </c>
      <c r="C46">
        <f>IF(COUNT('Analytical Calibration'!C46:D46)=2,'Analytical Calibration'!B46*A46*B46,0)</f>
        <v>0</v>
      </c>
      <c r="D46">
        <f>IF(COUNT('Analytical Calibration'!C46:D46)=2,'Analytical Calibration'!B46*A46^2,0)</f>
        <v>0</v>
      </c>
      <c r="E46" s="2">
        <f>IF(COUNT('Analytical Calibration'!C46:D46)=2,'Analytical Calibration'!B46*(B46-meany)^2,0)</f>
        <v>0</v>
      </c>
      <c r="F46" s="3">
        <f>IF(COUNT('Analytical Calibration'!C46:D46)=2,'Analytical Calibration'!B46*(B46-intercept-slope*A46)^2,0)</f>
        <v>0</v>
      </c>
      <c r="G46" s="21" t="str">
        <f>IF(COUNT('Analytical Calibration'!C48:D48)=2,'Analytical Calibration'!C48,"")</f>
        <v/>
      </c>
      <c r="H46" s="21" t="str">
        <f>IF(COUNT('Analytical Calibration'!C48:D48)=2,G46*slope+intercept,"")</f>
        <v/>
      </c>
      <c r="I46" s="21">
        <f>'Analytical Calibration'!D48</f>
        <v>0</v>
      </c>
      <c r="J46" s="21" t="e">
        <f t="shared" si="3"/>
        <v>#VALUE!</v>
      </c>
      <c r="K46" s="22" t="str">
        <f t="shared" si="4"/>
        <v/>
      </c>
    </row>
    <row r="47" spans="1:11" ht="12.75">
      <c r="A47">
        <f>IF(COUNT('Analytical Calibration'!C47:D47)=2,'Analytical Calibration'!B47*'Analytical Calibration'!C47,0)</f>
        <v>0</v>
      </c>
      <c r="B47">
        <f>IF(COUNT('Analytical Calibration'!C47:D47)=2,'Analytical Calibration'!B47*'Analytical Calibration'!D47,0)</f>
        <v>0</v>
      </c>
      <c r="C47">
        <f>IF(COUNT('Analytical Calibration'!C47:D47)=2,'Analytical Calibration'!B47*A47*B47,0)</f>
        <v>0</v>
      </c>
      <c r="D47">
        <f>IF(COUNT('Analytical Calibration'!C47:D47)=2,'Analytical Calibration'!B47*A47^2,0)</f>
        <v>0</v>
      </c>
      <c r="E47" s="2">
        <f>IF(COUNT('Analytical Calibration'!C47:D47)=2,'Analytical Calibration'!B47*(B47-meany)^2,0)</f>
        <v>0</v>
      </c>
      <c r="F47" s="3">
        <f>IF(COUNT('Analytical Calibration'!C47:D47)=2,'Analytical Calibration'!B47*(B47-intercept-slope*A47)^2,0)</f>
        <v>0</v>
      </c>
      <c r="G47" s="21" t="str">
        <f>IF(COUNT('Analytical Calibration'!C49:D49)=2,'Analytical Calibration'!C49,"")</f>
        <v/>
      </c>
      <c r="H47" s="21" t="str">
        <f>IF(COUNT('Analytical Calibration'!C49:D49)=2,G47*slope+intercept,"")</f>
        <v/>
      </c>
      <c r="I47" s="21">
        <f>'Analytical Calibration'!D49</f>
        <v>0</v>
      </c>
      <c r="J47" s="21" t="e">
        <f t="shared" si="3"/>
        <v>#VALUE!</v>
      </c>
      <c r="K47" s="22" t="str">
        <f t="shared" si="4"/>
        <v/>
      </c>
    </row>
    <row r="48" spans="1:11" ht="12.75">
      <c r="A48">
        <f>IF(COUNT('Analytical Calibration'!C48:D48)=2,'Analytical Calibration'!B48*'Analytical Calibration'!C48,0)</f>
        <v>0</v>
      </c>
      <c r="B48">
        <f>IF(COUNT('Analytical Calibration'!C48:D48)=2,'Analytical Calibration'!B48*'Analytical Calibration'!D48,0)</f>
        <v>0</v>
      </c>
      <c r="C48">
        <f>IF(COUNT('Analytical Calibration'!C48:D48)=2,'Analytical Calibration'!B48*A48*B48,0)</f>
        <v>0</v>
      </c>
      <c r="D48">
        <f>IF(COUNT('Analytical Calibration'!C48:D48)=2,'Analytical Calibration'!B48*A48^2,0)</f>
        <v>0</v>
      </c>
      <c r="E48" s="2">
        <f>IF(COUNT('Analytical Calibration'!C48:D48)=2,'Analytical Calibration'!B48*(B48-meany)^2,0)</f>
        <v>0</v>
      </c>
      <c r="F48" s="3">
        <f>IF(COUNT('Analytical Calibration'!C48:D48)=2,'Analytical Calibration'!B48*(B48-intercept-slope*A48)^2,0)</f>
        <v>0</v>
      </c>
      <c r="G48" s="21" t="str">
        <f>IF(COUNT('Analytical Calibration'!C50:D50)=2,'Analytical Calibration'!C50,"")</f>
        <v/>
      </c>
      <c r="H48" s="21" t="str">
        <f>IF(COUNT('Analytical Calibration'!C50:D50)=2,G48*slope+intercept,"")</f>
        <v/>
      </c>
      <c r="I48" s="21">
        <f>'Analytical Calibration'!D50</f>
        <v>0</v>
      </c>
      <c r="J48" s="21" t="e">
        <f t="shared" si="3"/>
        <v>#VALUE!</v>
      </c>
      <c r="K48" s="22" t="str">
        <f t="shared" si="4"/>
        <v/>
      </c>
    </row>
    <row r="49" spans="1:11" ht="12.75">
      <c r="A49">
        <f>IF(COUNT('Analytical Calibration'!C49:D49)=2,'Analytical Calibration'!B49*'Analytical Calibration'!C49,0)</f>
        <v>0</v>
      </c>
      <c r="B49">
        <f>IF(COUNT('Analytical Calibration'!C49:D49)=2,'Analytical Calibration'!B49*'Analytical Calibration'!D49,0)</f>
        <v>0</v>
      </c>
      <c r="C49">
        <f>IF(COUNT('Analytical Calibration'!C49:D49)=2,'Analytical Calibration'!B49*A49*B49,0)</f>
        <v>0</v>
      </c>
      <c r="D49">
        <f>IF(COUNT('Analytical Calibration'!C49:D49)=2,'Analytical Calibration'!B49*A49^2,0)</f>
        <v>0</v>
      </c>
      <c r="E49" s="2">
        <f>IF(COUNT('Analytical Calibration'!C49:D49)=2,'Analytical Calibration'!B49*(B49-meany)^2,0)</f>
        <v>0</v>
      </c>
      <c r="F49" s="3">
        <f>IF(COUNT('Analytical Calibration'!C49:D49)=2,'Analytical Calibration'!B49*(B49-intercept-slope*A49)^2,0)</f>
        <v>0</v>
      </c>
      <c r="G49" s="21" t="str">
        <f>IF(COUNT('Analytical Calibration'!C51:D51)=2,'Analytical Calibration'!C51,"")</f>
        <v/>
      </c>
      <c r="H49" s="21" t="str">
        <f>IF(COUNT('Analytical Calibration'!C51:D51)=2,G49*slope+intercept,"")</f>
        <v/>
      </c>
      <c r="I49" s="21">
        <f>'Analytical Calibration'!D51</f>
        <v>0</v>
      </c>
      <c r="J49" s="21" t="e">
        <f t="shared" si="3"/>
        <v>#VALUE!</v>
      </c>
      <c r="K49" s="22" t="str">
        <f t="shared" si="4"/>
        <v/>
      </c>
    </row>
    <row r="50" spans="1:11" ht="12.75">
      <c r="A50">
        <f>IF(COUNT('Analytical Calibration'!C50:D50)=2,'Analytical Calibration'!B50*'Analytical Calibration'!C50,0)</f>
        <v>0</v>
      </c>
      <c r="B50">
        <f>IF(COUNT('Analytical Calibration'!C50:D50)=2,'Analytical Calibration'!B50*'Analytical Calibration'!D50,0)</f>
        <v>0</v>
      </c>
      <c r="C50">
        <f>IF(COUNT('Analytical Calibration'!C50:D50)=2,'Analytical Calibration'!B50*A50*B50,0)</f>
        <v>0</v>
      </c>
      <c r="D50">
        <f>IF(COUNT('Analytical Calibration'!C50:D50)=2,'Analytical Calibration'!B50*A50^2,0)</f>
        <v>0</v>
      </c>
      <c r="E50" s="2">
        <f>IF(COUNT('Analytical Calibration'!C50:D50)=2,'Analytical Calibration'!B50*(B50-meany)^2,0)</f>
        <v>0</v>
      </c>
      <c r="F50" s="3">
        <f>IF(COUNT('Analytical Calibration'!C50:D50)=2,'Analytical Calibration'!B50*(B50-intercept-slope*A50)^2,0)</f>
        <v>0</v>
      </c>
      <c r="G50" s="21" t="str">
        <f>IF(COUNT('Analytical Calibration'!C52:D52)=2,'Analytical Calibration'!C52,"")</f>
        <v/>
      </c>
      <c r="H50" s="21" t="str">
        <f>IF(COUNT('Analytical Calibration'!C52:D52)=2,G50*slope+intercept,"")</f>
        <v/>
      </c>
      <c r="I50" s="21">
        <f>'Analytical Calibration'!D52</f>
        <v>0</v>
      </c>
      <c r="J50" s="21" t="e">
        <f t="shared" si="3"/>
        <v>#VALUE!</v>
      </c>
      <c r="K50" s="22" t="str">
        <f t="shared" si="4"/>
        <v/>
      </c>
    </row>
    <row r="51" spans="1:11" ht="12.75">
      <c r="A51">
        <f>IF(COUNT('Analytical Calibration'!C51:D51)=2,'Analytical Calibration'!B51*'Analytical Calibration'!C51,0)</f>
        <v>0</v>
      </c>
      <c r="B51">
        <f>IF(COUNT('Analytical Calibration'!C51:D51)=2,'Analytical Calibration'!B51*'Analytical Calibration'!D51,0)</f>
        <v>0</v>
      </c>
      <c r="C51">
        <f>IF(COUNT('Analytical Calibration'!C51:D51)=2,'Analytical Calibration'!B51*A51*B51,0)</f>
        <v>0</v>
      </c>
      <c r="D51">
        <f>IF(COUNT('Analytical Calibration'!C51:D51)=2,'Analytical Calibration'!B51*A51^2,0)</f>
        <v>0</v>
      </c>
      <c r="E51" s="2">
        <f>IF(COUNT('Analytical Calibration'!C51:D51)=2,'Analytical Calibration'!B51*(B51-meany)^2,0)</f>
        <v>0</v>
      </c>
      <c r="F51" s="3">
        <f>IF(COUNT('Analytical Calibration'!C51:D51)=2,'Analytical Calibration'!B51*(B51-intercept-slope*A51)^2,0)</f>
        <v>0</v>
      </c>
      <c r="G51" s="21" t="str">
        <f>IF(COUNT('Analytical Calibration'!C53:D53)=2,'Analytical Calibration'!C53,"")</f>
        <v/>
      </c>
      <c r="H51" s="21" t="str">
        <f>IF(COUNT('Analytical Calibration'!C53:D53)=2,G51*slope+intercept,"")</f>
        <v/>
      </c>
      <c r="I51" s="21">
        <f>'Analytical Calibration'!D53</f>
        <v>0</v>
      </c>
      <c r="J51" s="21" t="e">
        <f t="shared" si="3"/>
        <v>#VALUE!</v>
      </c>
      <c r="K51" s="22" t="str">
        <f t="shared" si="4"/>
        <v/>
      </c>
    </row>
    <row r="52" spans="1:11" ht="12.75">
      <c r="A52">
        <f>IF(COUNT('Analytical Calibration'!C52:D52)=2,'Analytical Calibration'!B52*'Analytical Calibration'!C52,0)</f>
        <v>0</v>
      </c>
      <c r="B52">
        <f>IF(COUNT('Analytical Calibration'!C52:D52)=2,'Analytical Calibration'!B52*'Analytical Calibration'!D52,0)</f>
        <v>0</v>
      </c>
      <c r="C52">
        <f>IF(COUNT('Analytical Calibration'!C52:D52)=2,'Analytical Calibration'!B52*A52*B52,0)</f>
        <v>0</v>
      </c>
      <c r="D52">
        <f>IF(COUNT('Analytical Calibration'!C52:D52)=2,'Analytical Calibration'!B52*A52^2,0)</f>
        <v>0</v>
      </c>
      <c r="E52" s="2">
        <f>IF(COUNT('Analytical Calibration'!C52:D52)=2,'Analytical Calibration'!B52*(B52-meany)^2,0)</f>
        <v>0</v>
      </c>
      <c r="F52" s="3">
        <f>IF(COUNT('Analytical Calibration'!C52:D52)=2,'Analytical Calibration'!B52*(B52-intercept-slope*A52)^2,0)</f>
        <v>0</v>
      </c>
      <c r="G52" s="21" t="str">
        <f>IF(COUNT('Analytical Calibration'!C54:D54)=2,'Analytical Calibration'!C54,"")</f>
        <v/>
      </c>
      <c r="H52" s="21" t="str">
        <f>IF(COUNT('Analytical Calibration'!C54:D54)=2,G52*slope+intercept,"")</f>
        <v/>
      </c>
      <c r="I52" s="21">
        <f>'Analytical Calibration'!D54</f>
        <v>0</v>
      </c>
      <c r="J52" s="21" t="e">
        <f t="shared" si="3"/>
        <v>#VALUE!</v>
      </c>
      <c r="K52" s="22" t="str">
        <f t="shared" si="4"/>
        <v/>
      </c>
    </row>
    <row r="53" spans="1:11" ht="12.75">
      <c r="A53">
        <f>IF(COUNT('Analytical Calibration'!C53:D53)=2,'Analytical Calibration'!B53*'Analytical Calibration'!C53,0)</f>
        <v>0</v>
      </c>
      <c r="B53">
        <f>IF(COUNT('Analytical Calibration'!C53:D53)=2,'Analytical Calibration'!B53*'Analytical Calibration'!D53,0)</f>
        <v>0</v>
      </c>
      <c r="C53">
        <f>IF(COUNT('Analytical Calibration'!C53:D53)=2,'Analytical Calibration'!B53*A53*B53,0)</f>
        <v>0</v>
      </c>
      <c r="D53">
        <f>IF(COUNT('Analytical Calibration'!C53:D53)=2,'Analytical Calibration'!B53*A53^2,0)</f>
        <v>0</v>
      </c>
      <c r="E53" s="2">
        <f>IF(COUNT('Analytical Calibration'!C53:D53)=2,'Analytical Calibration'!B53*(B53-meany)^2,0)</f>
        <v>0</v>
      </c>
      <c r="F53" s="3">
        <f>IF(COUNT('Analytical Calibration'!C53:D53)=2,'Analytical Calibration'!B53*(B53-intercept-slope*A53)^2,0)</f>
        <v>0</v>
      </c>
      <c r="G53" s="21" t="str">
        <f>IF(COUNT('Analytical Calibration'!C55:D55)=2,'Analytical Calibration'!C55,"")</f>
        <v/>
      </c>
      <c r="H53" s="21" t="str">
        <f>IF(COUNT('Analytical Calibration'!C55:D55)=2,G53*slope+intercept,"")</f>
        <v/>
      </c>
      <c r="I53" s="21">
        <f>'Analytical Calibration'!D55</f>
        <v>0</v>
      </c>
      <c r="J53" s="21" t="e">
        <f t="shared" si="3"/>
        <v>#VALUE!</v>
      </c>
      <c r="K53" s="22" t="str">
        <f t="shared" si="4"/>
        <v/>
      </c>
    </row>
    <row r="54" spans="1:11" ht="12.75">
      <c r="A54">
        <f>IF(COUNT('Analytical Calibration'!C54:D54)=2,'Analytical Calibration'!B54*'Analytical Calibration'!C54,0)</f>
        <v>0</v>
      </c>
      <c r="B54">
        <f>IF(COUNT('Analytical Calibration'!C54:D54)=2,'Analytical Calibration'!B54*'Analytical Calibration'!D54,0)</f>
        <v>0</v>
      </c>
      <c r="C54">
        <f>IF(COUNT('Analytical Calibration'!C54:D54)=2,'Analytical Calibration'!B54*A54*B54,0)</f>
        <v>0</v>
      </c>
      <c r="D54">
        <f>IF(COUNT('Analytical Calibration'!C54:D54)=2,'Analytical Calibration'!B54*A54^2,0)</f>
        <v>0</v>
      </c>
      <c r="E54" s="2">
        <f>IF(COUNT('Analytical Calibration'!C54:D54)=2,'Analytical Calibration'!B54*(B54-meany)^2,0)</f>
        <v>0</v>
      </c>
      <c r="F54" s="3">
        <f>IF(COUNT('Analytical Calibration'!C54:D54)=2,'Analytical Calibration'!B54*(B54-intercept-slope*A54)^2,0)</f>
        <v>0</v>
      </c>
      <c r="G54" s="21" t="str">
        <f>IF(COUNT('Analytical Calibration'!C56:D56)=2,'Analytical Calibration'!C56,"")</f>
        <v/>
      </c>
      <c r="H54" s="21" t="str">
        <f>IF(COUNT('Analytical Calibration'!C56:D56)=2,G54*slope+intercept,"")</f>
        <v/>
      </c>
      <c r="I54" s="21">
        <f>'Analytical Calibration'!D56</f>
        <v>0</v>
      </c>
      <c r="J54" s="21" t="e">
        <f t="shared" si="3"/>
        <v>#VALUE!</v>
      </c>
      <c r="K54" s="22" t="str">
        <f t="shared" si="4"/>
        <v/>
      </c>
    </row>
    <row r="55" spans="1:11" ht="12.75">
      <c r="A55">
        <f>IF(COUNT('Analytical Calibration'!C55:D55)=2,'Analytical Calibration'!B55*'Analytical Calibration'!C55,0)</f>
        <v>0</v>
      </c>
      <c r="B55">
        <f>IF(COUNT('Analytical Calibration'!C55:D55)=2,'Analytical Calibration'!B55*'Analytical Calibration'!D55,0)</f>
        <v>0</v>
      </c>
      <c r="C55">
        <f>IF(COUNT('Analytical Calibration'!C55:D55)=2,'Analytical Calibration'!B55*A55*B55,0)</f>
        <v>0</v>
      </c>
      <c r="D55">
        <f>IF(COUNT('Analytical Calibration'!C55:D55)=2,'Analytical Calibration'!B55*A55^2,0)</f>
        <v>0</v>
      </c>
      <c r="E55" s="2">
        <f>IF(COUNT('Analytical Calibration'!C55:D55)=2,'Analytical Calibration'!B55*(B55-meany)^2,0)</f>
        <v>0</v>
      </c>
      <c r="F55" s="3">
        <f>IF(COUNT('Analytical Calibration'!C55:D55)=2,'Analytical Calibration'!B55*(B55-intercept-slope*A55)^2,0)</f>
        <v>0</v>
      </c>
      <c r="G55" s="21" t="str">
        <f>IF(COUNT('Analytical Calibration'!C57:D57)=2,'Analytical Calibration'!C57,"")</f>
        <v/>
      </c>
      <c r="H55" s="21" t="str">
        <f>IF(COUNT('Analytical Calibration'!C57:D57)=2,G55*slope+intercept,"")</f>
        <v/>
      </c>
      <c r="I55" s="21">
        <f>'Analytical Calibration'!D57</f>
        <v>0</v>
      </c>
      <c r="J55" s="21" t="e">
        <f t="shared" si="3"/>
        <v>#VALUE!</v>
      </c>
      <c r="K55" s="22" t="str">
        <f t="shared" si="4"/>
        <v/>
      </c>
    </row>
    <row r="56" spans="1:11" ht="12.75">
      <c r="A56">
        <f>IF(COUNT('Analytical Calibration'!C56:D56)=2,'Analytical Calibration'!B56*'Analytical Calibration'!C56,0)</f>
        <v>0</v>
      </c>
      <c r="B56">
        <f>IF(COUNT('Analytical Calibration'!C56:D56)=2,'Analytical Calibration'!B56*'Analytical Calibration'!D56,0)</f>
        <v>0</v>
      </c>
      <c r="C56">
        <f>IF(COUNT('Analytical Calibration'!C56:D56)=2,'Analytical Calibration'!B56*A56*B56,0)</f>
        <v>0</v>
      </c>
      <c r="D56">
        <f>IF(COUNT('Analytical Calibration'!C56:D56)=2,'Analytical Calibration'!B56*A56^2,0)</f>
        <v>0</v>
      </c>
      <c r="E56" s="2">
        <f>IF(COUNT('Analytical Calibration'!C56:D56)=2,'Analytical Calibration'!B56*(B56-meany)^2,0)</f>
        <v>0</v>
      </c>
      <c r="F56" s="3">
        <f>IF(COUNT('Analytical Calibration'!C56:D56)=2,'Analytical Calibration'!B56*(B56-intercept-slope*A56)^2,0)</f>
        <v>0</v>
      </c>
      <c r="G56" s="21" t="str">
        <f>IF(COUNT('Analytical Calibration'!C58:D58)=2,'Analytical Calibration'!C58,"")</f>
        <v/>
      </c>
      <c r="H56" s="21" t="str">
        <f>IF(COUNT('Analytical Calibration'!C58:D58)=2,G56*slope+intercept,"")</f>
        <v/>
      </c>
      <c r="I56" s="21">
        <f>'Analytical Calibration'!D58</f>
        <v>0</v>
      </c>
      <c r="J56" s="21" t="e">
        <f t="shared" si="3"/>
        <v>#VALUE!</v>
      </c>
      <c r="K56" s="22" t="str">
        <f t="shared" si="4"/>
        <v/>
      </c>
    </row>
    <row r="57" spans="1:11" ht="12.75">
      <c r="A57">
        <f>IF(COUNT('Analytical Calibration'!C57:D57)=2,'Analytical Calibration'!B57*'Analytical Calibration'!C57,0)</f>
        <v>0</v>
      </c>
      <c r="B57">
        <f>IF(COUNT('Analytical Calibration'!C57:D57)=2,'Analytical Calibration'!B57*'Analytical Calibration'!D57,0)</f>
        <v>0</v>
      </c>
      <c r="C57">
        <f>IF(COUNT('Analytical Calibration'!C57:D57)=2,'Analytical Calibration'!B57*A57*B57,0)</f>
        <v>0</v>
      </c>
      <c r="D57">
        <f>IF(COUNT('Analytical Calibration'!C57:D57)=2,'Analytical Calibration'!B57*A57^2,0)</f>
        <v>0</v>
      </c>
      <c r="E57" s="2">
        <f>IF(COUNT('Analytical Calibration'!C57:D57)=2,'Analytical Calibration'!B57*(B57-meany)^2,0)</f>
        <v>0</v>
      </c>
      <c r="F57" s="3">
        <f>IF(COUNT('Analytical Calibration'!C57:D57)=2,'Analytical Calibration'!B57*(B57-intercept-slope*A57)^2,0)</f>
        <v>0</v>
      </c>
      <c r="G57" s="21" t="str">
        <f>IF(COUNT('Analytical Calibration'!C59:D59)=2,'Analytical Calibration'!C59,"")</f>
        <v/>
      </c>
      <c r="H57" s="21" t="str">
        <f>IF(COUNT('Analytical Calibration'!C59:D59)=2,G57*slope+intercept,"")</f>
        <v/>
      </c>
      <c r="I57" s="21">
        <f>'Analytical Calibration'!D59</f>
        <v>0</v>
      </c>
      <c r="J57" s="21" t="e">
        <f t="shared" si="3"/>
        <v>#VALUE!</v>
      </c>
      <c r="K57" s="22" t="str">
        <f t="shared" si="4"/>
        <v/>
      </c>
    </row>
    <row r="58" spans="1:11" ht="12.75">
      <c r="A58">
        <f>IF(COUNT('Analytical Calibration'!C58:D58)=2,'Analytical Calibration'!B58*'Analytical Calibration'!C58,0)</f>
        <v>0</v>
      </c>
      <c r="B58">
        <f>IF(COUNT('Analytical Calibration'!C58:D58)=2,'Analytical Calibration'!B58*'Analytical Calibration'!D58,0)</f>
        <v>0</v>
      </c>
      <c r="C58">
        <f>IF(COUNT('Analytical Calibration'!C58:D58)=2,'Analytical Calibration'!B58*A58*B58,0)</f>
        <v>0</v>
      </c>
      <c r="D58">
        <f>IF(COUNT('Analytical Calibration'!C58:D58)=2,'Analytical Calibration'!B58*A58^2,0)</f>
        <v>0</v>
      </c>
      <c r="E58" s="2">
        <f>IF(COUNT('Analytical Calibration'!C58:D58)=2,'Analytical Calibration'!B58*(B58-meany)^2,0)</f>
        <v>0</v>
      </c>
      <c r="F58" s="3">
        <f>IF(COUNT('Analytical Calibration'!C58:D58)=2,'Analytical Calibration'!B58*(B58-intercept-slope*A58)^2,0)</f>
        <v>0</v>
      </c>
      <c r="G58" s="21" t="str">
        <f>IF(COUNT('Analytical Calibration'!C60:D60)=2,'Analytical Calibration'!C60,"")</f>
        <v/>
      </c>
      <c r="H58" s="21" t="str">
        <f>IF(COUNT('Analytical Calibration'!C60:D60)=2,G58*slope+intercept,"")</f>
        <v/>
      </c>
      <c r="I58" s="21">
        <f>'Analytical Calibration'!D60</f>
        <v>0</v>
      </c>
      <c r="J58" s="21" t="e">
        <f t="shared" si="3"/>
        <v>#VALUE!</v>
      </c>
      <c r="K58" s="22" t="str">
        <f t="shared" si="4"/>
        <v/>
      </c>
    </row>
    <row r="59" spans="1:11" ht="12.75">
      <c r="A59">
        <f>IF(COUNT('Analytical Calibration'!C59:D59)=2,'Analytical Calibration'!B59*'Analytical Calibration'!C59,0)</f>
        <v>0</v>
      </c>
      <c r="B59">
        <f>IF(COUNT('Analytical Calibration'!C59:D59)=2,'Analytical Calibration'!B59*'Analytical Calibration'!D59,0)</f>
        <v>0</v>
      </c>
      <c r="C59">
        <f>IF(COUNT('Analytical Calibration'!C59:D59)=2,'Analytical Calibration'!B59*A59*B59,0)</f>
        <v>0</v>
      </c>
      <c r="D59">
        <f>IF(COUNT('Analytical Calibration'!C59:D59)=2,'Analytical Calibration'!B59*A59^2,0)</f>
        <v>0</v>
      </c>
      <c r="E59" s="2">
        <f>IF(COUNT('Analytical Calibration'!C59:D59)=2,'Analytical Calibration'!B59*(B59-meany)^2,0)</f>
        <v>0</v>
      </c>
      <c r="F59" s="3">
        <f>IF(COUNT('Analytical Calibration'!C59:D59)=2,'Analytical Calibration'!B59*(B59-intercept-slope*A59)^2,0)</f>
        <v>0</v>
      </c>
      <c r="G59" s="21" t="str">
        <f>IF(COUNT('Analytical Calibration'!C61:D61)=2,'Analytical Calibration'!C61,"")</f>
        <v/>
      </c>
      <c r="H59" s="21" t="str">
        <f>IF(COUNT('Analytical Calibration'!C61:D61)=2,G59*slope+intercept,"")</f>
        <v/>
      </c>
      <c r="I59" s="21">
        <f>'Analytical Calibration'!D61</f>
        <v>0</v>
      </c>
      <c r="J59" s="21" t="e">
        <f t="shared" si="3"/>
        <v>#VALUE!</v>
      </c>
      <c r="K59" s="22" t="str">
        <f t="shared" si="4"/>
        <v/>
      </c>
    </row>
    <row r="60" spans="1:11" ht="12.75">
      <c r="A60">
        <f>IF(COUNT('Analytical Calibration'!C60:D60)=2,'Analytical Calibration'!B60*'Analytical Calibration'!C60,0)</f>
        <v>0</v>
      </c>
      <c r="B60">
        <f>IF(COUNT('Analytical Calibration'!C60:D60)=2,'Analytical Calibration'!B60*'Analytical Calibration'!D60,0)</f>
        <v>0</v>
      </c>
      <c r="C60">
        <f>IF(COUNT('Analytical Calibration'!C60:D60)=2,'Analytical Calibration'!B60*A60*B60,0)</f>
        <v>0</v>
      </c>
      <c r="D60">
        <f>IF(COUNT('Analytical Calibration'!C60:D60)=2,'Analytical Calibration'!B60*A60^2,0)</f>
        <v>0</v>
      </c>
      <c r="E60" s="2">
        <f>IF(COUNT('Analytical Calibration'!C60:D60)=2,'Analytical Calibration'!B60*(B60-meany)^2,0)</f>
        <v>0</v>
      </c>
      <c r="F60" s="3">
        <f>IF(COUNT('Analytical Calibration'!C60:D60)=2,'Analytical Calibration'!B60*(B60-intercept-slope*A60)^2,0)</f>
        <v>0</v>
      </c>
      <c r="G60" s="21" t="str">
        <f>IF(COUNT('Analytical Calibration'!C62:D62)=2,'Analytical Calibration'!C62,"")</f>
        <v/>
      </c>
      <c r="H60" s="21" t="str">
        <f>IF(COUNT('Analytical Calibration'!C62:D62)=2,G60*slope+intercept,"")</f>
        <v/>
      </c>
      <c r="I60" s="21">
        <f>'Analytical Calibration'!D62</f>
        <v>0</v>
      </c>
      <c r="J60" s="21" t="e">
        <f t="shared" si="3"/>
        <v>#VALUE!</v>
      </c>
      <c r="K60" s="22" t="str">
        <f t="shared" si="4"/>
        <v/>
      </c>
    </row>
    <row r="61" spans="1:11" ht="12.75">
      <c r="A61">
        <f>IF(COUNT('Analytical Calibration'!C61:D61)=2,'Analytical Calibration'!B61*'Analytical Calibration'!C61,0)</f>
        <v>0</v>
      </c>
      <c r="B61">
        <f>IF(COUNT('Analytical Calibration'!C61:D61)=2,'Analytical Calibration'!B61*'Analytical Calibration'!D61,0)</f>
        <v>0</v>
      </c>
      <c r="C61">
        <f>IF(COUNT('Analytical Calibration'!C61:D61)=2,'Analytical Calibration'!B61*A61*B61,0)</f>
        <v>0</v>
      </c>
      <c r="D61">
        <f>IF(COUNT('Analytical Calibration'!C61:D61)=2,'Analytical Calibration'!B61*A61^2,0)</f>
        <v>0</v>
      </c>
      <c r="E61" s="2">
        <f>IF(COUNT('Analytical Calibration'!C61:D61)=2,'Analytical Calibration'!B61*(B61-meany)^2,0)</f>
        <v>0</v>
      </c>
      <c r="F61" s="3">
        <f>IF(COUNT('Analytical Calibration'!C61:D61)=2,'Analytical Calibration'!B61*(B61-intercept-slope*A61)^2,0)</f>
        <v>0</v>
      </c>
      <c r="G61" s="21" t="str">
        <f>IF(COUNT('Analytical Calibration'!C63:D63)=2,'Analytical Calibration'!C63,"")</f>
        <v/>
      </c>
      <c r="H61" s="21" t="str">
        <f>IF(COUNT('Analytical Calibration'!C63:D63)=2,G61*slope+intercept,"")</f>
        <v/>
      </c>
      <c r="I61" s="21">
        <f>'Analytical Calibration'!D63</f>
        <v>0</v>
      </c>
      <c r="J61" s="21" t="e">
        <f t="shared" si="3"/>
        <v>#VALUE!</v>
      </c>
      <c r="K61" s="22" t="str">
        <f t="shared" si="4"/>
        <v/>
      </c>
    </row>
    <row r="62" spans="1:11" ht="12.75">
      <c r="A62">
        <f>IF(COUNT('Analytical Calibration'!C62:D62)=2,'Analytical Calibration'!B62*'Analytical Calibration'!C62,0)</f>
        <v>0</v>
      </c>
      <c r="B62">
        <f>IF(COUNT('Analytical Calibration'!C62:D62)=2,'Analytical Calibration'!B62*'Analytical Calibration'!D62,0)</f>
        <v>0</v>
      </c>
      <c r="C62">
        <f>IF(COUNT('Analytical Calibration'!C62:D62)=2,'Analytical Calibration'!B62*A62*B62,0)</f>
        <v>0</v>
      </c>
      <c r="D62">
        <f>IF(COUNT('Analytical Calibration'!C62:D62)=2,'Analytical Calibration'!B62*A62^2,0)</f>
        <v>0</v>
      </c>
      <c r="E62" s="2">
        <f>IF(COUNT('Analytical Calibration'!C62:D62)=2,'Analytical Calibration'!B62*(B62-meany)^2,0)</f>
        <v>0</v>
      </c>
      <c r="F62" s="3">
        <f>IF(COUNT('Analytical Calibration'!C62:D62)=2,'Analytical Calibration'!B62*(B62-intercept-slope*A62)^2,0)</f>
        <v>0</v>
      </c>
      <c r="G62" s="21" t="str">
        <f>IF(COUNT('Analytical Calibration'!C64:D64)=2,'Analytical Calibration'!C64,"")</f>
        <v/>
      </c>
      <c r="H62" s="21" t="str">
        <f>IF(COUNT('Analytical Calibration'!C64:D64)=2,G62*slope+intercept,"")</f>
        <v/>
      </c>
      <c r="I62" s="21">
        <f>'Analytical Calibration'!D64</f>
        <v>0</v>
      </c>
      <c r="J62" s="21" t="e">
        <f t="shared" si="3"/>
        <v>#VALUE!</v>
      </c>
      <c r="K62" s="22" t="str">
        <f t="shared" si="4"/>
        <v/>
      </c>
    </row>
    <row r="63" spans="1:11" ht="12.75">
      <c r="A63">
        <f>IF(COUNT('Analytical Calibration'!C63:D63)=2,'Analytical Calibration'!B63*'Analytical Calibration'!C63,0)</f>
        <v>0</v>
      </c>
      <c r="B63">
        <f>IF(COUNT('Analytical Calibration'!C63:D63)=2,'Analytical Calibration'!B63*'Analytical Calibration'!D63,0)</f>
        <v>0</v>
      </c>
      <c r="C63">
        <f>IF(COUNT('Analytical Calibration'!C63:D63)=2,'Analytical Calibration'!B63*A63*B63,0)</f>
        <v>0</v>
      </c>
      <c r="D63">
        <f>IF(COUNT('Analytical Calibration'!C63:D63)=2,'Analytical Calibration'!B63*A63^2,0)</f>
        <v>0</v>
      </c>
      <c r="E63" s="2">
        <f>IF(COUNT('Analytical Calibration'!C63:D63)=2,'Analytical Calibration'!B63*(B63-meany)^2,0)</f>
        <v>0</v>
      </c>
      <c r="F63" s="3">
        <f>IF(COUNT('Analytical Calibration'!C63:D63)=2,'Analytical Calibration'!B63*(B63-intercept-slope*A63)^2,0)</f>
        <v>0</v>
      </c>
      <c r="G63" s="21" t="str">
        <f>IF(COUNT('Analytical Calibration'!C65:D65)=2,'Analytical Calibration'!C65,"")</f>
        <v/>
      </c>
      <c r="H63" s="21" t="str">
        <f>IF(COUNT('Analytical Calibration'!C65:D65)=2,G63*slope+intercept,"")</f>
        <v/>
      </c>
      <c r="I63" s="21">
        <f>'Analytical Calibration'!D65</f>
        <v>0</v>
      </c>
      <c r="J63" s="21" t="e">
        <f t="shared" si="3"/>
        <v>#VALUE!</v>
      </c>
      <c r="K63" s="22" t="str">
        <f t="shared" si="4"/>
        <v/>
      </c>
    </row>
    <row r="64" spans="1:11" ht="12.75">
      <c r="A64">
        <f>IF(COUNT('Analytical Calibration'!C64:D64)=2,'Analytical Calibration'!B64*'Analytical Calibration'!C64,0)</f>
        <v>0</v>
      </c>
      <c r="B64">
        <f>IF(COUNT('Analytical Calibration'!C64:D64)=2,'Analytical Calibration'!B64*'Analytical Calibration'!D64,0)</f>
        <v>0</v>
      </c>
      <c r="C64">
        <f>IF(COUNT('Analytical Calibration'!C64:D64)=2,'Analytical Calibration'!B64*A64*B64,0)</f>
        <v>0</v>
      </c>
      <c r="D64">
        <f>IF(COUNT('Analytical Calibration'!C64:D64)=2,'Analytical Calibration'!B64*A64^2,0)</f>
        <v>0</v>
      </c>
      <c r="E64" s="2">
        <f>IF(COUNT('Analytical Calibration'!C64:D64)=2,'Analytical Calibration'!B64*(B64-meany)^2,0)</f>
        <v>0</v>
      </c>
      <c r="F64" s="3">
        <f>IF(COUNT('Analytical Calibration'!C64:D64)=2,'Analytical Calibration'!B64*(B64-intercept-slope*A64)^2,0)</f>
        <v>0</v>
      </c>
      <c r="G64" s="21" t="str">
        <f>IF(COUNT('Analytical Calibration'!C66:D66)=2,'Analytical Calibration'!C66,"")</f>
        <v/>
      </c>
      <c r="H64" s="21" t="str">
        <f>IF(COUNT('Analytical Calibration'!C66:D66)=2,G64*slope+intercept,"")</f>
        <v/>
      </c>
      <c r="I64" s="21">
        <f>'Analytical Calibration'!D66</f>
        <v>0</v>
      </c>
      <c r="J64" s="21" t="e">
        <f t="shared" si="3"/>
        <v>#VALUE!</v>
      </c>
      <c r="K64" s="22" t="str">
        <f t="shared" si="4"/>
        <v/>
      </c>
    </row>
    <row r="65" spans="1:11" ht="12.75">
      <c r="A65">
        <f>IF(COUNT('Analytical Calibration'!C65:D65)=2,'Analytical Calibration'!B65*'Analytical Calibration'!C65,0)</f>
        <v>0</v>
      </c>
      <c r="B65">
        <f>IF(COUNT('Analytical Calibration'!C65:D65)=2,'Analytical Calibration'!B65*'Analytical Calibration'!D65,0)</f>
        <v>0</v>
      </c>
      <c r="C65">
        <f>IF(COUNT('Analytical Calibration'!C65:D65)=2,'Analytical Calibration'!B65*A65*B65,0)</f>
        <v>0</v>
      </c>
      <c r="D65">
        <f>IF(COUNT('Analytical Calibration'!C65:D65)=2,'Analytical Calibration'!B65*A65^2,0)</f>
        <v>0</v>
      </c>
      <c r="E65" s="2">
        <f>IF(COUNT('Analytical Calibration'!C65:D65)=2,'Analytical Calibration'!B65*(B65-meany)^2,0)</f>
        <v>0</v>
      </c>
      <c r="F65" s="3">
        <f>IF(COUNT('Analytical Calibration'!C65:D65)=2,'Analytical Calibration'!B65*(B65-intercept-slope*A65)^2,0)</f>
        <v>0</v>
      </c>
      <c r="G65" s="21" t="str">
        <f>IF(COUNT('Analytical Calibration'!C67:D67)=2,'Analytical Calibration'!C67,"")</f>
        <v/>
      </c>
      <c r="H65" s="21" t="str">
        <f>IF(COUNT('Analytical Calibration'!C67:D67)=2,G65*slope+intercept,"")</f>
        <v/>
      </c>
      <c r="I65" s="21">
        <f>'Analytical Calibration'!D67</f>
        <v>0</v>
      </c>
      <c r="J65" s="21" t="e">
        <f t="shared" si="3"/>
        <v>#VALUE!</v>
      </c>
      <c r="K65" s="22" t="str">
        <f t="shared" si="4"/>
        <v/>
      </c>
    </row>
    <row r="66" spans="1:11" ht="12.75">
      <c r="A66">
        <f>IF(COUNT('Analytical Calibration'!C66:D66)=2,'Analytical Calibration'!B66*'Analytical Calibration'!C66,0)</f>
        <v>0</v>
      </c>
      <c r="B66">
        <f>IF(COUNT('Analytical Calibration'!C66:D66)=2,'Analytical Calibration'!B66*'Analytical Calibration'!D66,0)</f>
        <v>0</v>
      </c>
      <c r="C66">
        <f>IF(COUNT('Analytical Calibration'!C66:D66)=2,'Analytical Calibration'!B66*A66*B66,0)</f>
        <v>0</v>
      </c>
      <c r="D66">
        <f>IF(COUNT('Analytical Calibration'!C66:D66)=2,'Analytical Calibration'!B66*A66^2,0)</f>
        <v>0</v>
      </c>
      <c r="E66" s="2">
        <f>IF(COUNT('Analytical Calibration'!C66:D66)=2,'Analytical Calibration'!B66*(B66-meany)^2,0)</f>
        <v>0</v>
      </c>
      <c r="F66" s="3">
        <f>IF(COUNT('Analytical Calibration'!C66:D66)=2,'Analytical Calibration'!B66*(B66-intercept-slope*A66)^2,0)</f>
        <v>0</v>
      </c>
      <c r="G66" s="21" t="str">
        <f>IF(COUNT('Analytical Calibration'!C68:D68)=2,'Analytical Calibration'!C68,"")</f>
        <v/>
      </c>
      <c r="H66" s="21" t="str">
        <f>IF(COUNT('Analytical Calibration'!C68:D68)=2,G66*slope+intercept,"")</f>
        <v/>
      </c>
      <c r="I66" s="21">
        <f>'Analytical Calibration'!D68</f>
        <v>0</v>
      </c>
      <c r="J66" s="21" t="e">
        <f t="shared" si="3"/>
        <v>#VALUE!</v>
      </c>
      <c r="K66" s="22" t="str">
        <f t="shared" si="4"/>
        <v/>
      </c>
    </row>
    <row r="67" spans="1:11" ht="12.75">
      <c r="A67">
        <f>IF(COUNT('Analytical Calibration'!C67:D67)=2,'Analytical Calibration'!B67*'Analytical Calibration'!C67,0)</f>
        <v>0</v>
      </c>
      <c r="B67">
        <f>IF(COUNT('Analytical Calibration'!C67:D67)=2,'Analytical Calibration'!B67*'Analytical Calibration'!D67,0)</f>
        <v>0</v>
      </c>
      <c r="C67">
        <f>IF(COUNT('Analytical Calibration'!C67:D67)=2,'Analytical Calibration'!B67*A67*B67,0)</f>
        <v>0</v>
      </c>
      <c r="D67">
        <f>IF(COUNT('Analytical Calibration'!C67:D67)=2,'Analytical Calibration'!B67*A67^2,0)</f>
        <v>0</v>
      </c>
      <c r="E67" s="2">
        <f>IF(COUNT('Analytical Calibration'!C67:D67)=2,'Analytical Calibration'!B67*(B67-meany)^2,0)</f>
        <v>0</v>
      </c>
      <c r="F67" s="3">
        <f>IF(COUNT('Analytical Calibration'!C67:D67)=2,'Analytical Calibration'!B67*(B67-intercept-slope*A67)^2,0)</f>
        <v>0</v>
      </c>
      <c r="G67" s="21" t="str">
        <f>IF(COUNT('Analytical Calibration'!C69:D69)=2,'Analytical Calibration'!C69,"")</f>
        <v/>
      </c>
      <c r="H67" s="21" t="str">
        <f>IF(COUNT('Analytical Calibration'!C69:D69)=2,G67*slope+intercept,"")</f>
        <v/>
      </c>
      <c r="I67" s="21">
        <f>'Analytical Calibration'!D69</f>
        <v>0</v>
      </c>
      <c r="J67" s="21" t="e">
        <f t="shared" si="3"/>
        <v>#VALUE!</v>
      </c>
      <c r="K67" s="22" t="str">
        <f t="shared" si="4"/>
        <v/>
      </c>
    </row>
    <row r="68" spans="1:11" ht="12.75">
      <c r="A68">
        <f>IF(COUNT('Analytical Calibration'!C68:D68)=2,'Analytical Calibration'!B68*'Analytical Calibration'!C68,0)</f>
        <v>0</v>
      </c>
      <c r="B68">
        <f>IF(COUNT('Analytical Calibration'!C68:D68)=2,'Analytical Calibration'!B68*'Analytical Calibration'!D68,0)</f>
        <v>0</v>
      </c>
      <c r="C68">
        <f>IF(COUNT('Analytical Calibration'!C68:D68)=2,'Analytical Calibration'!B68*A68*B68,0)</f>
        <v>0</v>
      </c>
      <c r="D68">
        <f>IF(COUNT('Analytical Calibration'!C68:D68)=2,'Analytical Calibration'!B68*A68^2,0)</f>
        <v>0</v>
      </c>
      <c r="E68" s="2">
        <f>IF(COUNT('Analytical Calibration'!C68:D68)=2,'Analytical Calibration'!B68*(B68-meany)^2,0)</f>
        <v>0</v>
      </c>
      <c r="F68" s="3">
        <f>IF(COUNT('Analytical Calibration'!C68:D68)=2,'Analytical Calibration'!B68*(B68-intercept-slope*A68)^2,0)</f>
        <v>0</v>
      </c>
      <c r="G68" s="21" t="str">
        <f>IF(COUNT('Analytical Calibration'!C70:D70)=2,'Analytical Calibration'!C70,"")</f>
        <v/>
      </c>
      <c r="H68" s="21" t="str">
        <f>IF(COUNT('Analytical Calibration'!C70:D70)=2,G68*slope+intercept,"")</f>
        <v/>
      </c>
      <c r="I68" s="21">
        <f>'Analytical Calibration'!D70</f>
        <v>0</v>
      </c>
      <c r="J68" s="21" t="e">
        <f t="shared" si="3"/>
        <v>#VALUE!</v>
      </c>
      <c r="K68" s="22" t="str">
        <f t="shared" si="4"/>
        <v/>
      </c>
    </row>
    <row r="69" spans="1:11" ht="12.75">
      <c r="A69">
        <f>IF(COUNT('Analytical Calibration'!C69:D69)=2,'Analytical Calibration'!B69*'Analytical Calibration'!C69,0)</f>
        <v>0</v>
      </c>
      <c r="B69">
        <f>IF(COUNT('Analytical Calibration'!C69:D69)=2,'Analytical Calibration'!B69*'Analytical Calibration'!D69,0)</f>
        <v>0</v>
      </c>
      <c r="C69">
        <f>IF(COUNT('Analytical Calibration'!C69:D69)=2,'Analytical Calibration'!B69*A69*B69,0)</f>
        <v>0</v>
      </c>
      <c r="D69">
        <f>IF(COUNT('Analytical Calibration'!C69:D69)=2,'Analytical Calibration'!B69*A69^2,0)</f>
        <v>0</v>
      </c>
      <c r="E69" s="2">
        <f>IF(COUNT('Analytical Calibration'!C69:D69)=2,'Analytical Calibration'!B69*(B69-meany)^2,0)</f>
        <v>0</v>
      </c>
      <c r="F69" s="3">
        <f>IF(COUNT('Analytical Calibration'!C69:D69)=2,'Analytical Calibration'!B69*(B69-intercept-slope*A69)^2,0)</f>
        <v>0</v>
      </c>
      <c r="G69" s="21" t="str">
        <f>IF(COUNT('Analytical Calibration'!C71:D71)=2,'Analytical Calibration'!C71,"")</f>
        <v/>
      </c>
      <c r="H69" s="21" t="str">
        <f>IF(COUNT('Analytical Calibration'!C71:D71)=2,G69*slope+intercept,"")</f>
        <v/>
      </c>
      <c r="I69" s="21">
        <f>'Analytical Calibration'!D71</f>
        <v>0</v>
      </c>
      <c r="J69" s="21" t="e">
        <f t="shared" si="3"/>
        <v>#VALUE!</v>
      </c>
      <c r="K69" s="22" t="str">
        <f t="shared" si="4"/>
        <v/>
      </c>
    </row>
    <row r="70" spans="1:11" ht="12.75">
      <c r="A70">
        <f>IF(COUNT('Analytical Calibration'!C70:D70)=2,'Analytical Calibration'!B70*'Analytical Calibration'!C70,0)</f>
        <v>0</v>
      </c>
      <c r="B70">
        <f>IF(COUNT('Analytical Calibration'!C70:D70)=2,'Analytical Calibration'!B70*'Analytical Calibration'!D70,0)</f>
        <v>0</v>
      </c>
      <c r="C70">
        <f>IF(COUNT('Analytical Calibration'!C70:D70)=2,'Analytical Calibration'!B70*A70*B70,0)</f>
        <v>0</v>
      </c>
      <c r="D70">
        <f>IF(COUNT('Analytical Calibration'!C70:D70)=2,'Analytical Calibration'!B70*A70^2,0)</f>
        <v>0</v>
      </c>
      <c r="E70" s="2">
        <f>IF(COUNT('Analytical Calibration'!C70:D70)=2,'Analytical Calibration'!B70*(B70-meany)^2,0)</f>
        <v>0</v>
      </c>
      <c r="F70" s="3">
        <f>IF(COUNT('Analytical Calibration'!C70:D70)=2,'Analytical Calibration'!B70*(B70-intercept-slope*A70)^2,0)</f>
        <v>0</v>
      </c>
      <c r="G70" s="21" t="str">
        <f>IF(COUNT('Analytical Calibration'!C72:D72)=2,'Analytical Calibration'!C72,"")</f>
        <v/>
      </c>
      <c r="H70" s="21" t="str">
        <f>IF(COUNT('Analytical Calibration'!C72:D72)=2,G70*slope+intercept,"")</f>
        <v/>
      </c>
      <c r="I70" s="21">
        <f>'Analytical Calibration'!D72</f>
        <v>0</v>
      </c>
      <c r="J70" s="21" t="e">
        <f t="shared" si="3"/>
        <v>#VALUE!</v>
      </c>
      <c r="K70" s="22" t="str">
        <f t="shared" si="4"/>
        <v/>
      </c>
    </row>
    <row r="71" spans="1:11" ht="12.75">
      <c r="A71">
        <f>IF(COUNT('Analytical Calibration'!C71:D71)=2,'Analytical Calibration'!B71*'Analytical Calibration'!C71,0)</f>
        <v>0</v>
      </c>
      <c r="B71">
        <f>IF(COUNT('Analytical Calibration'!C71:D71)=2,'Analytical Calibration'!B71*'Analytical Calibration'!D71,0)</f>
        <v>0</v>
      </c>
      <c r="C71">
        <f>IF(COUNT('Analytical Calibration'!C71:D71)=2,'Analytical Calibration'!B71*A71*B71,0)</f>
        <v>0</v>
      </c>
      <c r="D71">
        <f>IF(COUNT('Analytical Calibration'!C71:D71)=2,'Analytical Calibration'!B71*A71^2,0)</f>
        <v>0</v>
      </c>
      <c r="E71" s="2">
        <f>IF(COUNT('Analytical Calibration'!C71:D71)=2,'Analytical Calibration'!B71*(B71-meany)^2,0)</f>
        <v>0</v>
      </c>
      <c r="F71" s="3">
        <f>IF(COUNT('Analytical Calibration'!C71:D71)=2,'Analytical Calibration'!B71*(B71-intercept-slope*A71)^2,0)</f>
        <v>0</v>
      </c>
      <c r="G71" s="21" t="str">
        <f>IF(COUNT('Analytical Calibration'!C73:D73)=2,'Analytical Calibration'!C73,"")</f>
        <v/>
      </c>
      <c r="H71" s="21" t="str">
        <f>IF(COUNT('Analytical Calibration'!C73:D73)=2,G71*slope+intercept,"")</f>
        <v/>
      </c>
      <c r="I71" s="21">
        <f>'Analytical Calibration'!D73</f>
        <v>0</v>
      </c>
      <c r="J71" s="21" t="e">
        <f t="shared" si="3"/>
        <v>#VALUE!</v>
      </c>
      <c r="K71" s="22" t="str">
        <f t="shared" si="4"/>
        <v/>
      </c>
    </row>
    <row r="72" spans="1:11" ht="12.75">
      <c r="A72">
        <f>IF(COUNT('Analytical Calibration'!C72:D72)=2,'Analytical Calibration'!B72*'Analytical Calibration'!C72,0)</f>
        <v>0</v>
      </c>
      <c r="B72">
        <f>IF(COUNT('Analytical Calibration'!C72:D72)=2,'Analytical Calibration'!B72*'Analytical Calibration'!D72,0)</f>
        <v>0</v>
      </c>
      <c r="C72">
        <f>IF(COUNT('Analytical Calibration'!C72:D72)=2,'Analytical Calibration'!B72*A72*B72,0)</f>
        <v>0</v>
      </c>
      <c r="D72">
        <f>IF(COUNT('Analytical Calibration'!C72:D72)=2,'Analytical Calibration'!B72*A72^2,0)</f>
        <v>0</v>
      </c>
      <c r="E72" s="2">
        <f>IF(COUNT('Analytical Calibration'!C72:D72)=2,'Analytical Calibration'!B72*(B72-meany)^2,0)</f>
        <v>0</v>
      </c>
      <c r="F72" s="3">
        <f>IF(COUNT('Analytical Calibration'!C72:D72)=2,'Analytical Calibration'!B72*(B72-intercept-slope*A72)^2,0)</f>
        <v>0</v>
      </c>
      <c r="G72" s="21" t="str">
        <f>IF(COUNT('Analytical Calibration'!C74:D74)=2,'Analytical Calibration'!C74,"")</f>
        <v/>
      </c>
      <c r="H72" s="21" t="str">
        <f>IF(COUNT('Analytical Calibration'!C74:D74)=2,G72*slope+intercept,"")</f>
        <v/>
      </c>
      <c r="I72" s="21">
        <f>'Analytical Calibration'!D74</f>
        <v>0</v>
      </c>
      <c r="J72" s="21" t="e">
        <f t="shared" si="3"/>
        <v>#VALUE!</v>
      </c>
      <c r="K72" s="22" t="str">
        <f t="shared" si="4"/>
        <v/>
      </c>
    </row>
    <row r="73" spans="1:11" ht="12.75">
      <c r="A73">
        <f>IF(COUNT('Analytical Calibration'!C73:D73)=2,'Analytical Calibration'!B73*'Analytical Calibration'!C73,0)</f>
        <v>0</v>
      </c>
      <c r="B73">
        <f>IF(COUNT('Analytical Calibration'!C73:D73)=2,'Analytical Calibration'!B73*'Analytical Calibration'!D73,0)</f>
        <v>0</v>
      </c>
      <c r="C73">
        <f>IF(COUNT('Analytical Calibration'!C73:D73)=2,'Analytical Calibration'!B73*A73*B73,0)</f>
        <v>0</v>
      </c>
      <c r="D73">
        <f>IF(COUNT('Analytical Calibration'!C73:D73)=2,'Analytical Calibration'!B73*A73^2,0)</f>
        <v>0</v>
      </c>
      <c r="E73" s="2">
        <f>IF(COUNT('Analytical Calibration'!C73:D73)=2,'Analytical Calibration'!B73*(B73-meany)^2,0)</f>
        <v>0</v>
      </c>
      <c r="F73" s="3">
        <f>IF(COUNT('Analytical Calibration'!C73:D73)=2,'Analytical Calibration'!B73*(B73-intercept-slope*A73)^2,0)</f>
        <v>0</v>
      </c>
      <c r="G73" s="21" t="str">
        <f>IF(COUNT('Analytical Calibration'!C75:D75)=2,'Analytical Calibration'!C75,"")</f>
        <v/>
      </c>
      <c r="H73" s="21" t="str">
        <f>IF(COUNT('Analytical Calibration'!C75:D75)=2,G73*slope+intercept,"")</f>
        <v/>
      </c>
      <c r="I73" s="21">
        <f>'Analytical Calibration'!D75</f>
        <v>0</v>
      </c>
      <c r="J73" s="21" t="e">
        <f t="shared" si="3"/>
        <v>#VALUE!</v>
      </c>
      <c r="K73" s="22" t="str">
        <f t="shared" si="4"/>
        <v/>
      </c>
    </row>
    <row r="74" spans="1:11" ht="12.75">
      <c r="A74">
        <f>IF(COUNT('Analytical Calibration'!C74:D74)=2,'Analytical Calibration'!B74*'Analytical Calibration'!C74,0)</f>
        <v>0</v>
      </c>
      <c r="B74">
        <f>IF(COUNT('Analytical Calibration'!C74:D74)=2,'Analytical Calibration'!B74*'Analytical Calibration'!D74,0)</f>
        <v>0</v>
      </c>
      <c r="C74">
        <f>IF(COUNT('Analytical Calibration'!C74:D74)=2,'Analytical Calibration'!B74*A74*B74,0)</f>
        <v>0</v>
      </c>
      <c r="D74">
        <f>IF(COUNT('Analytical Calibration'!C74:D74)=2,'Analytical Calibration'!B74*A74^2,0)</f>
        <v>0</v>
      </c>
      <c r="E74" s="2">
        <f>IF(COUNT('Analytical Calibration'!C74:D74)=2,'Analytical Calibration'!B74*(B74-meany)^2,0)</f>
        <v>0</v>
      </c>
      <c r="F74" s="3">
        <f>IF(COUNT('Analytical Calibration'!C74:D74)=2,'Analytical Calibration'!B74*(B74-intercept-slope*A74)^2,0)</f>
        <v>0</v>
      </c>
      <c r="G74" s="21" t="str">
        <f>IF(COUNT('Analytical Calibration'!C76:D76)=2,'Analytical Calibration'!C76,"")</f>
        <v/>
      </c>
      <c r="H74" s="21" t="str">
        <f>IF(COUNT('Analytical Calibration'!C76:D76)=2,G74*slope+intercept,"")</f>
        <v/>
      </c>
      <c r="I74" s="21">
        <f>'Analytical Calibration'!D76</f>
        <v>0</v>
      </c>
      <c r="J74" s="21" t="e">
        <f t="shared" si="3"/>
        <v>#VALUE!</v>
      </c>
      <c r="K74" s="22" t="str">
        <f t="shared" si="4"/>
        <v/>
      </c>
    </row>
    <row r="75" spans="1:11" ht="12.75">
      <c r="A75">
        <f>IF(COUNT('Analytical Calibration'!C75:D75)=2,'Analytical Calibration'!B75*'Analytical Calibration'!C75,0)</f>
        <v>0</v>
      </c>
      <c r="B75">
        <f>IF(COUNT('Analytical Calibration'!C75:D75)=2,'Analytical Calibration'!B75*'Analytical Calibration'!D75,0)</f>
        <v>0</v>
      </c>
      <c r="C75">
        <f>IF(COUNT('Analytical Calibration'!C75:D75)=2,'Analytical Calibration'!B75*A75*B75,0)</f>
        <v>0</v>
      </c>
      <c r="D75">
        <f>IF(COUNT('Analytical Calibration'!C75:D75)=2,'Analytical Calibration'!B75*A75^2,0)</f>
        <v>0</v>
      </c>
      <c r="E75" s="2">
        <f>IF(COUNT('Analytical Calibration'!C75:D75)=2,'Analytical Calibration'!B75*(B75-meany)^2,0)</f>
        <v>0</v>
      </c>
      <c r="F75" s="3">
        <f>IF(COUNT('Analytical Calibration'!C75:D75)=2,'Analytical Calibration'!B75*(B75-intercept-slope*A75)^2,0)</f>
        <v>0</v>
      </c>
      <c r="G75" s="21" t="str">
        <f>IF(COUNT('Analytical Calibration'!C77:D77)=2,'Analytical Calibration'!C77,"")</f>
        <v/>
      </c>
      <c r="H75" s="21" t="str">
        <f>IF(COUNT('Analytical Calibration'!C77:D77)=2,G75*slope+intercept,"")</f>
        <v/>
      </c>
      <c r="I75" s="21">
        <f>'Analytical Calibration'!D77</f>
        <v>0</v>
      </c>
      <c r="J75" s="21" t="e">
        <f t="shared" si="3"/>
        <v>#VALUE!</v>
      </c>
      <c r="K75" s="22" t="str">
        <f t="shared" si="4"/>
        <v/>
      </c>
    </row>
    <row r="76" spans="1:11" ht="12.75">
      <c r="A76">
        <f>IF(COUNT('Analytical Calibration'!C76:D76)=2,'Analytical Calibration'!B76*'Analytical Calibration'!C76,0)</f>
        <v>0</v>
      </c>
      <c r="B76">
        <f>IF(COUNT('Analytical Calibration'!C76:D76)=2,'Analytical Calibration'!B76*'Analytical Calibration'!D76,0)</f>
        <v>0</v>
      </c>
      <c r="C76">
        <f>IF(COUNT('Analytical Calibration'!C76:D76)=2,'Analytical Calibration'!B76*A76*B76,0)</f>
        <v>0</v>
      </c>
      <c r="D76">
        <f>IF(COUNT('Analytical Calibration'!C76:D76)=2,'Analytical Calibration'!B76*A76^2,0)</f>
        <v>0</v>
      </c>
      <c r="E76" s="2">
        <f>IF(COUNT('Analytical Calibration'!C76:D76)=2,'Analytical Calibration'!B76*(B76-meany)^2,0)</f>
        <v>0</v>
      </c>
      <c r="F76" s="3">
        <f>IF(COUNT('Analytical Calibration'!C76:D76)=2,'Analytical Calibration'!B76*(B76-intercept-slope*A76)^2,0)</f>
        <v>0</v>
      </c>
      <c r="G76" s="21" t="str">
        <f>IF(COUNT('Analytical Calibration'!C78:D78)=2,'Analytical Calibration'!C78,"")</f>
        <v/>
      </c>
      <c r="H76" s="21" t="str">
        <f>IF(COUNT('Analytical Calibration'!C78:D78)=2,G76*slope+intercept,"")</f>
        <v/>
      </c>
      <c r="I76" s="21">
        <f>'Analytical Calibration'!D78</f>
        <v>0</v>
      </c>
      <c r="J76" s="21" t="e">
        <f t="shared" si="3"/>
        <v>#VALUE!</v>
      </c>
      <c r="K76" s="22" t="str">
        <f t="shared" si="4"/>
        <v/>
      </c>
    </row>
    <row r="77" spans="1:11" ht="12.75">
      <c r="A77">
        <f>IF(COUNT('Analytical Calibration'!C77:D77)=2,'Analytical Calibration'!B77*'Analytical Calibration'!C77,0)</f>
        <v>0</v>
      </c>
      <c r="B77">
        <f>IF(COUNT('Analytical Calibration'!C77:D77)=2,'Analytical Calibration'!B77*'Analytical Calibration'!D77,0)</f>
        <v>0</v>
      </c>
      <c r="C77">
        <f>IF(COUNT('Analytical Calibration'!C77:D77)=2,'Analytical Calibration'!B77*A77*B77,0)</f>
        <v>0</v>
      </c>
      <c r="D77">
        <f>IF(COUNT('Analytical Calibration'!C77:D77)=2,'Analytical Calibration'!B77*A77^2,0)</f>
        <v>0</v>
      </c>
      <c r="E77" s="2">
        <f>IF(COUNT('Analytical Calibration'!C77:D77)=2,'Analytical Calibration'!B77*(B77-meany)^2,0)</f>
        <v>0</v>
      </c>
      <c r="F77" s="3">
        <f>IF(COUNT('Analytical Calibration'!C77:D77)=2,'Analytical Calibration'!B77*(B77-intercept-slope*A77)^2,0)</f>
        <v>0</v>
      </c>
      <c r="G77" s="21" t="str">
        <f>IF(COUNT('Analytical Calibration'!C79:D79)=2,'Analytical Calibration'!C79,"")</f>
        <v/>
      </c>
      <c r="H77" s="21" t="str">
        <f>IF(COUNT('Analytical Calibration'!C79:D79)=2,G77*slope+intercept,"")</f>
        <v/>
      </c>
      <c r="I77" s="21">
        <f>'Analytical Calibration'!D79</f>
        <v>0</v>
      </c>
      <c r="J77" s="21" t="e">
        <f t="shared" si="3"/>
        <v>#VALUE!</v>
      </c>
      <c r="K77" s="22" t="str">
        <f t="shared" si="4"/>
        <v/>
      </c>
    </row>
    <row r="78" spans="1:11" ht="12.75">
      <c r="A78">
        <f>IF(COUNT('Analytical Calibration'!C78:D78)=2,'Analytical Calibration'!B78*'Analytical Calibration'!C78,0)</f>
        <v>0</v>
      </c>
      <c r="B78">
        <f>IF(COUNT('Analytical Calibration'!C78:D78)=2,'Analytical Calibration'!B78*'Analytical Calibration'!D78,0)</f>
        <v>0</v>
      </c>
      <c r="C78">
        <f>IF(COUNT('Analytical Calibration'!C78:D78)=2,'Analytical Calibration'!B78*A78*B78,0)</f>
        <v>0</v>
      </c>
      <c r="D78">
        <f>IF(COUNT('Analytical Calibration'!C78:D78)=2,'Analytical Calibration'!B78*A78^2,0)</f>
        <v>0</v>
      </c>
      <c r="E78" s="2">
        <f>IF(COUNT('Analytical Calibration'!C78:D78)=2,'Analytical Calibration'!B78*(B78-meany)^2,0)</f>
        <v>0</v>
      </c>
      <c r="F78" s="3">
        <f>IF(COUNT('Analytical Calibration'!C78:D78)=2,'Analytical Calibration'!B78*(B78-intercept-slope*A78)^2,0)</f>
        <v>0</v>
      </c>
      <c r="G78" s="21" t="str">
        <f>IF(COUNT('Analytical Calibration'!C80:D80)=2,'Analytical Calibration'!C80,"")</f>
        <v/>
      </c>
      <c r="H78" s="21" t="str">
        <f>IF(COUNT('Analytical Calibration'!C80:D80)=2,G78*slope+intercept,"")</f>
        <v/>
      </c>
      <c r="I78" s="21">
        <f>'Analytical Calibration'!D80</f>
        <v>0</v>
      </c>
      <c r="J78" s="21" t="e">
        <f t="shared" si="3"/>
        <v>#VALUE!</v>
      </c>
      <c r="K78" s="22" t="str">
        <f t="shared" si="4"/>
        <v/>
      </c>
    </row>
    <row r="79" spans="1:11" ht="12.75">
      <c r="A79">
        <f>IF(COUNT('Analytical Calibration'!C79:D79)=2,'Analytical Calibration'!B79*'Analytical Calibration'!C79,0)</f>
        <v>0</v>
      </c>
      <c r="B79">
        <f>IF(COUNT('Analytical Calibration'!C79:D79)=2,'Analytical Calibration'!B79*'Analytical Calibration'!D79,0)</f>
        <v>0</v>
      </c>
      <c r="C79">
        <f>IF(COUNT('Analytical Calibration'!C79:D79)=2,'Analytical Calibration'!B79*A79*B79,0)</f>
        <v>0</v>
      </c>
      <c r="D79">
        <f>IF(COUNT('Analytical Calibration'!C79:D79)=2,'Analytical Calibration'!B79*A79^2,0)</f>
        <v>0</v>
      </c>
      <c r="E79" s="2">
        <f>IF(COUNT('Analytical Calibration'!C79:D79)=2,'Analytical Calibration'!B79*(B79-meany)^2,0)</f>
        <v>0</v>
      </c>
      <c r="F79" s="3">
        <f>IF(COUNT('Analytical Calibration'!C79:D79)=2,'Analytical Calibration'!B79*(B79-intercept-slope*A79)^2,0)</f>
        <v>0</v>
      </c>
      <c r="G79" s="21" t="str">
        <f>IF(COUNT('Analytical Calibration'!C81:D81)=2,'Analytical Calibration'!C81,"")</f>
        <v/>
      </c>
      <c r="H79" s="21" t="str">
        <f>IF(COUNT('Analytical Calibration'!C81:D81)=2,G79*slope+intercept,"")</f>
        <v/>
      </c>
      <c r="I79" s="21">
        <f>'Analytical Calibration'!D81</f>
        <v>0</v>
      </c>
      <c r="J79" s="21" t="e">
        <f t="shared" si="3"/>
        <v>#VALUE!</v>
      </c>
      <c r="K79" s="22" t="str">
        <f t="shared" si="4"/>
        <v/>
      </c>
    </row>
    <row r="80" spans="1:11" ht="12.75">
      <c r="A80">
        <f>IF(COUNT('Analytical Calibration'!C80:D80)=2,'Analytical Calibration'!B80*'Analytical Calibration'!C80,0)</f>
        <v>0</v>
      </c>
      <c r="B80">
        <f>IF(COUNT('Analytical Calibration'!C80:D80)=2,'Analytical Calibration'!B80*'Analytical Calibration'!D80,0)</f>
        <v>0</v>
      </c>
      <c r="C80">
        <f>IF(COUNT('Analytical Calibration'!C80:D80)=2,'Analytical Calibration'!B80*A80*B80,0)</f>
        <v>0</v>
      </c>
      <c r="D80">
        <f>IF(COUNT('Analytical Calibration'!C80:D80)=2,'Analytical Calibration'!B80*A80^2,0)</f>
        <v>0</v>
      </c>
      <c r="E80" s="2">
        <f>IF(COUNT('Analytical Calibration'!C80:D80)=2,'Analytical Calibration'!B80*(B80-meany)^2,0)</f>
        <v>0</v>
      </c>
      <c r="F80" s="3">
        <f>IF(COUNT('Analytical Calibration'!C80:D80)=2,'Analytical Calibration'!B80*(B80-intercept-slope*A80)^2,0)</f>
        <v>0</v>
      </c>
      <c r="G80" s="21" t="str">
        <f>IF(COUNT('Analytical Calibration'!C82:D82)=2,'Analytical Calibration'!C82,"")</f>
        <v/>
      </c>
      <c r="H80" s="21" t="str">
        <f>IF(COUNT('Analytical Calibration'!C82:D82)=2,G80*slope+intercept,"")</f>
        <v/>
      </c>
      <c r="I80" s="21">
        <f>'Analytical Calibration'!D82</f>
        <v>0</v>
      </c>
      <c r="J80" s="21" t="e">
        <f t="shared" si="3"/>
        <v>#VALUE!</v>
      </c>
      <c r="K80" s="22" t="str">
        <f t="shared" si="4"/>
        <v/>
      </c>
    </row>
    <row r="81" spans="1:11" ht="12.75">
      <c r="A81">
        <f>IF(COUNT('Analytical Calibration'!C81:D81)=2,'Analytical Calibration'!B81*'Analytical Calibration'!C81,0)</f>
        <v>0</v>
      </c>
      <c r="B81">
        <f>IF(COUNT('Analytical Calibration'!C81:D81)=2,'Analytical Calibration'!B81*'Analytical Calibration'!D81,0)</f>
        <v>0</v>
      </c>
      <c r="C81">
        <f>IF(COUNT('Analytical Calibration'!C81:D81)=2,'Analytical Calibration'!B81*A81*B81,0)</f>
        <v>0</v>
      </c>
      <c r="D81">
        <f>IF(COUNT('Analytical Calibration'!C81:D81)=2,'Analytical Calibration'!B81*A81^2,0)</f>
        <v>0</v>
      </c>
      <c r="E81" s="2">
        <f>IF(COUNT('Analytical Calibration'!C81:D81)=2,'Analytical Calibration'!B81*(B81-meany)^2,0)</f>
        <v>0</v>
      </c>
      <c r="F81" s="3">
        <f>IF(COUNT('Analytical Calibration'!C81:D81)=2,'Analytical Calibration'!B81*(B81-intercept-slope*A81)^2,0)</f>
        <v>0</v>
      </c>
      <c r="G81" s="21" t="str">
        <f>IF(COUNT('Analytical Calibration'!C83:D83)=2,'Analytical Calibration'!C83,"")</f>
        <v/>
      </c>
      <c r="H81" s="21" t="str">
        <f>IF(COUNT('Analytical Calibration'!C83:D83)=2,G81*slope+intercept,"")</f>
        <v/>
      </c>
      <c r="I81" s="21">
        <f>'Analytical Calibration'!D83</f>
        <v>0</v>
      </c>
      <c r="J81" s="21" t="e">
        <f t="shared" si="3"/>
        <v>#VALUE!</v>
      </c>
      <c r="K81" s="22" t="str">
        <f t="shared" si="4"/>
        <v/>
      </c>
    </row>
    <row r="82" spans="1:11" ht="12.75">
      <c r="A82">
        <f>IF(COUNT('Analytical Calibration'!C82:D82)=2,'Analytical Calibration'!B82*'Analytical Calibration'!C82,0)</f>
        <v>0</v>
      </c>
      <c r="B82">
        <f>IF(COUNT('Analytical Calibration'!C82:D82)=2,'Analytical Calibration'!B82*'Analytical Calibration'!D82,0)</f>
        <v>0</v>
      </c>
      <c r="C82">
        <f>IF(COUNT('Analytical Calibration'!C82:D82)=2,'Analytical Calibration'!B82*A82*B82,0)</f>
        <v>0</v>
      </c>
      <c r="D82">
        <f>IF(COUNT('Analytical Calibration'!C82:D82)=2,'Analytical Calibration'!B82*A82^2,0)</f>
        <v>0</v>
      </c>
      <c r="E82" s="2">
        <f>IF(COUNT('Analytical Calibration'!C82:D82)=2,'Analytical Calibration'!B82*(B82-meany)^2,0)</f>
        <v>0</v>
      </c>
      <c r="F82" s="3">
        <f>IF(COUNT('Analytical Calibration'!C82:D82)=2,'Analytical Calibration'!B82*(B82-intercept-slope*A82)^2,0)</f>
        <v>0</v>
      </c>
      <c r="G82" s="21" t="str">
        <f>IF(COUNT('Analytical Calibration'!C84:D84)=2,'Analytical Calibration'!C84,"")</f>
        <v/>
      </c>
      <c r="H82" s="21" t="str">
        <f>IF(COUNT('Analytical Calibration'!C84:D84)=2,G82*slope+intercept,"")</f>
        <v/>
      </c>
      <c r="I82" s="21">
        <f>'Analytical Calibration'!D84</f>
        <v>0</v>
      </c>
      <c r="J82" s="21" t="e">
        <f t="shared" si="3"/>
        <v>#VALUE!</v>
      </c>
      <c r="K82" s="22" t="str">
        <f t="shared" si="4"/>
        <v/>
      </c>
    </row>
    <row r="83" spans="1:11" ht="12.75">
      <c r="A83">
        <f>IF(COUNT('Analytical Calibration'!C83:D83)=2,'Analytical Calibration'!B83*'Analytical Calibration'!C83,0)</f>
        <v>0</v>
      </c>
      <c r="B83">
        <f>IF(COUNT('Analytical Calibration'!C83:D83)=2,'Analytical Calibration'!B83*'Analytical Calibration'!D83,0)</f>
        <v>0</v>
      </c>
      <c r="C83">
        <f>IF(COUNT('Analytical Calibration'!C83:D83)=2,'Analytical Calibration'!B83*A83*B83,0)</f>
        <v>0</v>
      </c>
      <c r="D83">
        <f>IF(COUNT('Analytical Calibration'!C83:D83)=2,'Analytical Calibration'!B83*A83^2,0)</f>
        <v>0</v>
      </c>
      <c r="E83" s="2">
        <f>IF(COUNT('Analytical Calibration'!C83:D83)=2,'Analytical Calibration'!B83*(B83-meany)^2,0)</f>
        <v>0</v>
      </c>
      <c r="F83" s="3">
        <f>IF(COUNT('Analytical Calibration'!C83:D83)=2,'Analytical Calibration'!B83*(B83-intercept-slope*A83)^2,0)</f>
        <v>0</v>
      </c>
      <c r="G83" s="21" t="str">
        <f>IF(COUNT('Analytical Calibration'!C85:D85)=2,'Analytical Calibration'!C85,"")</f>
        <v/>
      </c>
      <c r="H83" s="21" t="str">
        <f>IF(COUNT('Analytical Calibration'!C85:D85)=2,G83*slope+intercept,"")</f>
        <v/>
      </c>
      <c r="I83" s="21">
        <f>'Analytical Calibration'!D85</f>
        <v>0</v>
      </c>
      <c r="J83" s="21" t="e">
        <f t="shared" si="3"/>
        <v>#VALUE!</v>
      </c>
      <c r="K83" s="22" t="str">
        <f t="shared" si="4"/>
        <v/>
      </c>
    </row>
    <row r="84" spans="1:11" ht="12.75">
      <c r="A84">
        <f>IF(COUNT('Analytical Calibration'!C84:D84)=2,'Analytical Calibration'!B84*'Analytical Calibration'!C84,0)</f>
        <v>0</v>
      </c>
      <c r="B84">
        <f>IF(COUNT('Analytical Calibration'!C84:D84)=2,'Analytical Calibration'!B84*'Analytical Calibration'!D84,0)</f>
        <v>0</v>
      </c>
      <c r="C84">
        <f>IF(COUNT('Analytical Calibration'!C84:D84)=2,'Analytical Calibration'!B84*A84*B84,0)</f>
        <v>0</v>
      </c>
      <c r="D84">
        <f>IF(COUNT('Analytical Calibration'!C84:D84)=2,'Analytical Calibration'!B84*A84^2,0)</f>
        <v>0</v>
      </c>
      <c r="E84" s="2">
        <f>IF(COUNT('Analytical Calibration'!C84:D84)=2,'Analytical Calibration'!B84*(B84-meany)^2,0)</f>
        <v>0</v>
      </c>
      <c r="F84" s="3">
        <f>IF(COUNT('Analytical Calibration'!C84:D84)=2,'Analytical Calibration'!B84*(B84-intercept-slope*A84)^2,0)</f>
        <v>0</v>
      </c>
      <c r="G84" s="21" t="str">
        <f>IF(COUNT('Analytical Calibration'!C86:D86)=2,'Analytical Calibration'!C86,"")</f>
        <v/>
      </c>
      <c r="H84" s="21" t="str">
        <f>IF(COUNT('Analytical Calibration'!C86:D86)=2,G84*slope+intercept,"")</f>
        <v/>
      </c>
      <c r="I84" s="21">
        <f>'Analytical Calibration'!D86</f>
        <v>0</v>
      </c>
      <c r="J84" s="21" t="e">
        <f t="shared" si="3"/>
        <v>#VALUE!</v>
      </c>
      <c r="K84" s="22" t="str">
        <f t="shared" si="4"/>
        <v/>
      </c>
    </row>
    <row r="85" spans="1:11" ht="12.75">
      <c r="A85">
        <f>IF(COUNT('Analytical Calibration'!C85:D85)=2,'Analytical Calibration'!B85*'Analytical Calibration'!C85,0)</f>
        <v>0</v>
      </c>
      <c r="B85">
        <f>IF(COUNT('Analytical Calibration'!C85:D85)=2,'Analytical Calibration'!B85*'Analytical Calibration'!D85,0)</f>
        <v>0</v>
      </c>
      <c r="C85">
        <f>IF(COUNT('Analytical Calibration'!C85:D85)=2,'Analytical Calibration'!B85*A85*B85,0)</f>
        <v>0</v>
      </c>
      <c r="D85">
        <f>IF(COUNT('Analytical Calibration'!C85:D85)=2,'Analytical Calibration'!B85*A85^2,0)</f>
        <v>0</v>
      </c>
      <c r="E85" s="2">
        <f>IF(COUNT('Analytical Calibration'!C85:D85)=2,'Analytical Calibration'!B85*(B85-meany)^2,0)</f>
        <v>0</v>
      </c>
      <c r="F85" s="3">
        <f>IF(COUNT('Analytical Calibration'!C85:D85)=2,'Analytical Calibration'!B85*(B85-intercept-slope*A85)^2,0)</f>
        <v>0</v>
      </c>
      <c r="G85" s="21" t="str">
        <f>IF(COUNT('Analytical Calibration'!C87:D87)=2,'Analytical Calibration'!C87,"")</f>
        <v/>
      </c>
      <c r="H85" s="21" t="str">
        <f>IF(COUNT('Analytical Calibration'!C87:D87)=2,G85*slope+intercept,"")</f>
        <v/>
      </c>
      <c r="I85" s="21">
        <f>'Analytical Calibration'!D87</f>
        <v>0</v>
      </c>
      <c r="J85" s="21" t="e">
        <f t="shared" si="3"/>
        <v>#VALUE!</v>
      </c>
      <c r="K85" s="22" t="str">
        <f t="shared" si="4"/>
        <v/>
      </c>
    </row>
    <row r="86" spans="1:11" ht="12.75">
      <c r="A86">
        <f>IF(COUNT('Analytical Calibration'!C86:D86)=2,'Analytical Calibration'!B86*'Analytical Calibration'!C86,0)</f>
        <v>0</v>
      </c>
      <c r="B86">
        <f>IF(COUNT('Analytical Calibration'!C86:D86)=2,'Analytical Calibration'!B86*'Analytical Calibration'!D86,0)</f>
        <v>0</v>
      </c>
      <c r="C86">
        <f>IF(COUNT('Analytical Calibration'!C86:D86)=2,'Analytical Calibration'!B86*A86*B86,0)</f>
        <v>0</v>
      </c>
      <c r="D86">
        <f>IF(COUNT('Analytical Calibration'!C86:D86)=2,'Analytical Calibration'!B86*A86^2,0)</f>
        <v>0</v>
      </c>
      <c r="E86" s="2">
        <f>IF(COUNT('Analytical Calibration'!C86:D86)=2,'Analytical Calibration'!B86*(B86-meany)^2,0)</f>
        <v>0</v>
      </c>
      <c r="F86" s="3">
        <f>IF(COUNT('Analytical Calibration'!C86:D86)=2,'Analytical Calibration'!B86*(B86-intercept-slope*A86)^2,0)</f>
        <v>0</v>
      </c>
      <c r="G86" s="21" t="str">
        <f>IF(COUNT('Analytical Calibration'!C88:D88)=2,'Analytical Calibration'!C88,"")</f>
        <v/>
      </c>
      <c r="H86" s="21" t="str">
        <f>IF(COUNT('Analytical Calibration'!C88:D88)=2,G86*slope+intercept,"")</f>
        <v/>
      </c>
      <c r="I86" s="21">
        <f>'Analytical Calibration'!D88</f>
        <v>0</v>
      </c>
      <c r="J86" s="21" t="e">
        <f t="shared" si="3"/>
        <v>#VALUE!</v>
      </c>
      <c r="K86" s="22" t="str">
        <f t="shared" si="4"/>
        <v/>
      </c>
    </row>
    <row r="87" spans="1:11" ht="12.75">
      <c r="A87">
        <f>IF(COUNT('Analytical Calibration'!C87:D87)=2,'Analytical Calibration'!B87*'Analytical Calibration'!C87,0)</f>
        <v>0</v>
      </c>
      <c r="B87">
        <f>IF(COUNT('Analytical Calibration'!C87:D87)=2,'Analytical Calibration'!B87*'Analytical Calibration'!D87,0)</f>
        <v>0</v>
      </c>
      <c r="C87">
        <f>IF(COUNT('Analytical Calibration'!C87:D87)=2,'Analytical Calibration'!B87*A87*B87,0)</f>
        <v>0</v>
      </c>
      <c r="D87">
        <f>IF(COUNT('Analytical Calibration'!C87:D87)=2,'Analytical Calibration'!B87*A87^2,0)</f>
        <v>0</v>
      </c>
      <c r="E87" s="2">
        <f>IF(COUNT('Analytical Calibration'!C87:D87)=2,'Analytical Calibration'!B87*(B87-meany)^2,0)</f>
        <v>0</v>
      </c>
      <c r="F87" s="3">
        <f>IF(COUNT('Analytical Calibration'!C87:D87)=2,'Analytical Calibration'!B87*(B87-intercept-slope*A87)^2,0)</f>
        <v>0</v>
      </c>
      <c r="G87" s="21" t="str">
        <f>IF(COUNT('Analytical Calibration'!C89:D89)=2,'Analytical Calibration'!C89,"")</f>
        <v/>
      </c>
      <c r="H87" s="21" t="str">
        <f>IF(COUNT('Analytical Calibration'!C89:D89)=2,G87*slope+intercept,"")</f>
        <v/>
      </c>
      <c r="I87" s="21">
        <f>'Analytical Calibration'!D89</f>
        <v>0</v>
      </c>
      <c r="J87" s="21" t="e">
        <f t="shared" si="3"/>
        <v>#VALUE!</v>
      </c>
      <c r="K87" s="22" t="str">
        <f t="shared" si="4"/>
        <v/>
      </c>
    </row>
    <row r="88" spans="1:11" ht="12.75">
      <c r="A88">
        <f>IF(COUNT('Analytical Calibration'!C88:D88)=2,'Analytical Calibration'!B88*'Analytical Calibration'!C88,0)</f>
        <v>0</v>
      </c>
      <c r="B88">
        <f>IF(COUNT('Analytical Calibration'!C88:D88)=2,'Analytical Calibration'!B88*'Analytical Calibration'!D88,0)</f>
        <v>0</v>
      </c>
      <c r="C88">
        <f>IF(COUNT('Analytical Calibration'!C88:D88)=2,'Analytical Calibration'!B88*A88*B88,0)</f>
        <v>0</v>
      </c>
      <c r="D88">
        <f>IF(COUNT('Analytical Calibration'!C88:D88)=2,'Analytical Calibration'!B88*A88^2,0)</f>
        <v>0</v>
      </c>
      <c r="E88" s="2">
        <f>IF(COUNT('Analytical Calibration'!C88:D88)=2,'Analytical Calibration'!B88*(B88-meany)^2,0)</f>
        <v>0</v>
      </c>
      <c r="F88" s="3">
        <f>IF(COUNT('Analytical Calibration'!C88:D88)=2,'Analytical Calibration'!B88*(B88-intercept-slope*A88)^2,0)</f>
        <v>0</v>
      </c>
      <c r="G88" s="21" t="str">
        <f>IF(COUNT('Analytical Calibration'!C90:D90)=2,'Analytical Calibration'!C90,"")</f>
        <v/>
      </c>
      <c r="H88" s="21" t="str">
        <f>IF(COUNT('Analytical Calibration'!C90:D90)=2,G88*slope+intercept,"")</f>
        <v/>
      </c>
      <c r="I88" s="21">
        <f>'Analytical Calibration'!D90</f>
        <v>0</v>
      </c>
      <c r="J88" s="21" t="e">
        <f aca="true" t="shared" si="5" ref="J88:J151">H88-I88</f>
        <v>#VALUE!</v>
      </c>
      <c r="K88" s="22" t="str">
        <f aca="true" t="shared" si="6" ref="K88:K151">IF(COUNT($G88)=1,-J88/MAX(ABS($H$4:$H$23)),"")</f>
        <v/>
      </c>
    </row>
    <row r="89" spans="1:11" ht="12.75">
      <c r="A89">
        <f>IF(COUNT('Analytical Calibration'!C89:D89)=2,'Analytical Calibration'!B89*'Analytical Calibration'!C89,0)</f>
        <v>0</v>
      </c>
      <c r="B89">
        <f>IF(COUNT('Analytical Calibration'!C89:D89)=2,'Analytical Calibration'!B89*'Analytical Calibration'!D89,0)</f>
        <v>0</v>
      </c>
      <c r="C89">
        <f>IF(COUNT('Analytical Calibration'!C89:D89)=2,'Analytical Calibration'!B89*A89*B89,0)</f>
        <v>0</v>
      </c>
      <c r="D89">
        <f>IF(COUNT('Analytical Calibration'!C89:D89)=2,'Analytical Calibration'!B89*A89^2,0)</f>
        <v>0</v>
      </c>
      <c r="E89" s="2">
        <f>IF(COUNT('Analytical Calibration'!C89:D89)=2,'Analytical Calibration'!B89*(B89-meany)^2,0)</f>
        <v>0</v>
      </c>
      <c r="F89" s="3">
        <f>IF(COUNT('Analytical Calibration'!C89:D89)=2,'Analytical Calibration'!B89*(B89-intercept-slope*A89)^2,0)</f>
        <v>0</v>
      </c>
      <c r="G89" s="21" t="str">
        <f>IF(COUNT('Analytical Calibration'!C91:D91)=2,'Analytical Calibration'!C91,"")</f>
        <v/>
      </c>
      <c r="H89" s="21" t="str">
        <f>IF(COUNT('Analytical Calibration'!C91:D91)=2,G89*slope+intercept,"")</f>
        <v/>
      </c>
      <c r="I89" s="21">
        <f>'Analytical Calibration'!D91</f>
        <v>0</v>
      </c>
      <c r="J89" s="21" t="e">
        <f t="shared" si="5"/>
        <v>#VALUE!</v>
      </c>
      <c r="K89" s="22" t="str">
        <f t="shared" si="6"/>
        <v/>
      </c>
    </row>
    <row r="90" spans="1:11" ht="12.75">
      <c r="A90">
        <f>IF(COUNT('Analytical Calibration'!C90:D90)=2,'Analytical Calibration'!B90*'Analytical Calibration'!C90,0)</f>
        <v>0</v>
      </c>
      <c r="B90">
        <f>IF(COUNT('Analytical Calibration'!C90:D90)=2,'Analytical Calibration'!B90*'Analytical Calibration'!D90,0)</f>
        <v>0</v>
      </c>
      <c r="C90">
        <f>IF(COUNT('Analytical Calibration'!C90:D90)=2,'Analytical Calibration'!B90*A90*B90,0)</f>
        <v>0</v>
      </c>
      <c r="D90">
        <f>IF(COUNT('Analytical Calibration'!C90:D90)=2,'Analytical Calibration'!B90*A90^2,0)</f>
        <v>0</v>
      </c>
      <c r="E90" s="2">
        <f>IF(COUNT('Analytical Calibration'!C90:D90)=2,'Analytical Calibration'!B90*(B90-meany)^2,0)</f>
        <v>0</v>
      </c>
      <c r="F90" s="3">
        <f>IF(COUNT('Analytical Calibration'!C90:D90)=2,'Analytical Calibration'!B90*(B90-intercept-slope*A90)^2,0)</f>
        <v>0</v>
      </c>
      <c r="G90" s="21" t="str">
        <f>IF(COUNT('Analytical Calibration'!C92:D92)=2,'Analytical Calibration'!C92,"")</f>
        <v/>
      </c>
      <c r="H90" s="21" t="str">
        <f>IF(COUNT('Analytical Calibration'!C92:D92)=2,G90*slope+intercept,"")</f>
        <v/>
      </c>
      <c r="I90" s="21">
        <f>'Analytical Calibration'!D92</f>
        <v>0</v>
      </c>
      <c r="J90" s="21" t="e">
        <f t="shared" si="5"/>
        <v>#VALUE!</v>
      </c>
      <c r="K90" s="22" t="str">
        <f t="shared" si="6"/>
        <v/>
      </c>
    </row>
    <row r="91" spans="1:11" ht="12.75">
      <c r="A91">
        <f>IF(COUNT('Analytical Calibration'!C91:D91)=2,'Analytical Calibration'!B91*'Analytical Calibration'!C91,0)</f>
        <v>0</v>
      </c>
      <c r="B91">
        <f>IF(COUNT('Analytical Calibration'!C91:D91)=2,'Analytical Calibration'!B91*'Analytical Calibration'!D91,0)</f>
        <v>0</v>
      </c>
      <c r="C91">
        <f>IF(COUNT('Analytical Calibration'!C91:D91)=2,'Analytical Calibration'!B91*A91*B91,0)</f>
        <v>0</v>
      </c>
      <c r="D91">
        <f>IF(COUNT('Analytical Calibration'!C91:D91)=2,'Analytical Calibration'!B91*A91^2,0)</f>
        <v>0</v>
      </c>
      <c r="E91" s="2">
        <f>IF(COUNT('Analytical Calibration'!C91:D91)=2,'Analytical Calibration'!B91*(B91-meany)^2,0)</f>
        <v>0</v>
      </c>
      <c r="F91" s="3">
        <f>IF(COUNT('Analytical Calibration'!C91:D91)=2,'Analytical Calibration'!B91*(B91-intercept-slope*A91)^2,0)</f>
        <v>0</v>
      </c>
      <c r="G91" s="21" t="str">
        <f>IF(COUNT('Analytical Calibration'!C93:D93)=2,'Analytical Calibration'!C93,"")</f>
        <v/>
      </c>
      <c r="H91" s="21" t="str">
        <f>IF(COUNT('Analytical Calibration'!C93:D93)=2,G91*slope+intercept,"")</f>
        <v/>
      </c>
      <c r="I91" s="21">
        <f>'Analytical Calibration'!D93</f>
        <v>0</v>
      </c>
      <c r="J91" s="21" t="e">
        <f t="shared" si="5"/>
        <v>#VALUE!</v>
      </c>
      <c r="K91" s="22" t="str">
        <f t="shared" si="6"/>
        <v/>
      </c>
    </row>
    <row r="92" spans="1:11" ht="12.75">
      <c r="A92">
        <f>IF(COUNT('Analytical Calibration'!C92:D92)=2,'Analytical Calibration'!B92*'Analytical Calibration'!C92,0)</f>
        <v>0</v>
      </c>
      <c r="B92">
        <f>IF(COUNT('Analytical Calibration'!C92:D92)=2,'Analytical Calibration'!B92*'Analytical Calibration'!D92,0)</f>
        <v>0</v>
      </c>
      <c r="C92">
        <f>IF(COUNT('Analytical Calibration'!C92:D92)=2,'Analytical Calibration'!B92*A92*B92,0)</f>
        <v>0</v>
      </c>
      <c r="D92">
        <f>IF(COUNT('Analytical Calibration'!C92:D92)=2,'Analytical Calibration'!B92*A92^2,0)</f>
        <v>0</v>
      </c>
      <c r="E92" s="2">
        <f>IF(COUNT('Analytical Calibration'!C92:D92)=2,'Analytical Calibration'!B92*(B92-meany)^2,0)</f>
        <v>0</v>
      </c>
      <c r="F92" s="3">
        <f>IF(COUNT('Analytical Calibration'!C92:D92)=2,'Analytical Calibration'!B92*(B92-intercept-slope*A92)^2,0)</f>
        <v>0</v>
      </c>
      <c r="G92" s="21" t="str">
        <f>IF(COUNT('Analytical Calibration'!C94:D94)=2,'Analytical Calibration'!C94,"")</f>
        <v/>
      </c>
      <c r="H92" s="21" t="str">
        <f>IF(COUNT('Analytical Calibration'!C94:D94)=2,G92*slope+intercept,"")</f>
        <v/>
      </c>
      <c r="I92" s="21">
        <f>'Analytical Calibration'!D94</f>
        <v>0</v>
      </c>
      <c r="J92" s="21" t="e">
        <f t="shared" si="5"/>
        <v>#VALUE!</v>
      </c>
      <c r="K92" s="22" t="str">
        <f t="shared" si="6"/>
        <v/>
      </c>
    </row>
    <row r="93" spans="1:11" ht="12.75">
      <c r="A93">
        <f>IF(COUNT('Analytical Calibration'!C93:D93)=2,'Analytical Calibration'!B93*'Analytical Calibration'!C93,0)</f>
        <v>0</v>
      </c>
      <c r="B93">
        <f>IF(COUNT('Analytical Calibration'!C93:D93)=2,'Analytical Calibration'!B93*'Analytical Calibration'!D93,0)</f>
        <v>0</v>
      </c>
      <c r="C93">
        <f>IF(COUNT('Analytical Calibration'!C93:D93)=2,'Analytical Calibration'!B93*A93*B93,0)</f>
        <v>0</v>
      </c>
      <c r="D93">
        <f>IF(COUNT('Analytical Calibration'!C93:D93)=2,'Analytical Calibration'!B93*A93^2,0)</f>
        <v>0</v>
      </c>
      <c r="E93" s="2">
        <f>IF(COUNT('Analytical Calibration'!C93:D93)=2,'Analytical Calibration'!B93*(B93-meany)^2,0)</f>
        <v>0</v>
      </c>
      <c r="F93" s="3">
        <f>IF(COUNT('Analytical Calibration'!C93:D93)=2,'Analytical Calibration'!B93*(B93-intercept-slope*A93)^2,0)</f>
        <v>0</v>
      </c>
      <c r="G93" s="21" t="str">
        <f>IF(COUNT('Analytical Calibration'!C95:D95)=2,'Analytical Calibration'!C95,"")</f>
        <v/>
      </c>
      <c r="H93" s="21" t="str">
        <f>IF(COUNT('Analytical Calibration'!C95:D95)=2,G93*slope+intercept,"")</f>
        <v/>
      </c>
      <c r="I93" s="21">
        <f>'Analytical Calibration'!D95</f>
        <v>0</v>
      </c>
      <c r="J93" s="21" t="e">
        <f t="shared" si="5"/>
        <v>#VALUE!</v>
      </c>
      <c r="K93" s="22" t="str">
        <f t="shared" si="6"/>
        <v/>
      </c>
    </row>
    <row r="94" spans="1:11" ht="12.75">
      <c r="A94">
        <f>IF(COUNT('Analytical Calibration'!C94:D94)=2,'Analytical Calibration'!B94*'Analytical Calibration'!C94,0)</f>
        <v>0</v>
      </c>
      <c r="B94">
        <f>IF(COUNT('Analytical Calibration'!C94:D94)=2,'Analytical Calibration'!B94*'Analytical Calibration'!D94,0)</f>
        <v>0</v>
      </c>
      <c r="C94">
        <f>IF(COUNT('Analytical Calibration'!C94:D94)=2,'Analytical Calibration'!B94*A94*B94,0)</f>
        <v>0</v>
      </c>
      <c r="D94">
        <f>IF(COUNT('Analytical Calibration'!C94:D94)=2,'Analytical Calibration'!B94*A94^2,0)</f>
        <v>0</v>
      </c>
      <c r="E94" s="2">
        <f>IF(COUNT('Analytical Calibration'!C94:D94)=2,'Analytical Calibration'!B94*(B94-meany)^2,0)</f>
        <v>0</v>
      </c>
      <c r="F94" s="3">
        <f>IF(COUNT('Analytical Calibration'!C94:D94)=2,'Analytical Calibration'!B94*(B94-intercept-slope*A94)^2,0)</f>
        <v>0</v>
      </c>
      <c r="G94" s="21" t="str">
        <f>IF(COUNT('Analytical Calibration'!C96:D96)=2,'Analytical Calibration'!C96,"")</f>
        <v/>
      </c>
      <c r="H94" s="21" t="str">
        <f>IF(COUNT('Analytical Calibration'!C96:D96)=2,G94*slope+intercept,"")</f>
        <v/>
      </c>
      <c r="I94" s="21">
        <f>'Analytical Calibration'!D96</f>
        <v>0</v>
      </c>
      <c r="J94" s="21" t="e">
        <f t="shared" si="5"/>
        <v>#VALUE!</v>
      </c>
      <c r="K94" s="22" t="str">
        <f t="shared" si="6"/>
        <v/>
      </c>
    </row>
    <row r="95" spans="1:11" ht="12.75">
      <c r="A95">
        <f>IF(COUNT('Analytical Calibration'!C95:D95)=2,'Analytical Calibration'!B95*'Analytical Calibration'!C95,0)</f>
        <v>0</v>
      </c>
      <c r="B95">
        <f>IF(COUNT('Analytical Calibration'!C95:D95)=2,'Analytical Calibration'!B95*'Analytical Calibration'!D95,0)</f>
        <v>0</v>
      </c>
      <c r="C95">
        <f>IF(COUNT('Analytical Calibration'!C95:D95)=2,'Analytical Calibration'!B95*A95*B95,0)</f>
        <v>0</v>
      </c>
      <c r="D95">
        <f>IF(COUNT('Analytical Calibration'!C95:D95)=2,'Analytical Calibration'!B95*A95^2,0)</f>
        <v>0</v>
      </c>
      <c r="E95" s="2">
        <f>IF(COUNT('Analytical Calibration'!C95:D95)=2,'Analytical Calibration'!B95*(B95-meany)^2,0)</f>
        <v>0</v>
      </c>
      <c r="F95" s="3">
        <f>IF(COUNT('Analytical Calibration'!C95:D95)=2,'Analytical Calibration'!B95*(B95-intercept-slope*A95)^2,0)</f>
        <v>0</v>
      </c>
      <c r="G95" s="21" t="str">
        <f>IF(COUNT('Analytical Calibration'!C97:D97)=2,'Analytical Calibration'!C97,"")</f>
        <v/>
      </c>
      <c r="H95" s="21" t="str">
        <f>IF(COUNT('Analytical Calibration'!C97:D97)=2,G95*slope+intercept,"")</f>
        <v/>
      </c>
      <c r="I95" s="21">
        <f>'Analytical Calibration'!D97</f>
        <v>0</v>
      </c>
      <c r="J95" s="21" t="e">
        <f t="shared" si="5"/>
        <v>#VALUE!</v>
      </c>
      <c r="K95" s="22" t="str">
        <f t="shared" si="6"/>
        <v/>
      </c>
    </row>
    <row r="96" spans="1:11" ht="12.75">
      <c r="A96">
        <f>IF(COUNT('Analytical Calibration'!C96:D96)=2,'Analytical Calibration'!B96*'Analytical Calibration'!C96,0)</f>
        <v>0</v>
      </c>
      <c r="B96">
        <f>IF(COUNT('Analytical Calibration'!C96:D96)=2,'Analytical Calibration'!B96*'Analytical Calibration'!D96,0)</f>
        <v>0</v>
      </c>
      <c r="C96">
        <f>IF(COUNT('Analytical Calibration'!C96:D96)=2,'Analytical Calibration'!B96*A96*B96,0)</f>
        <v>0</v>
      </c>
      <c r="D96">
        <f>IF(COUNT('Analytical Calibration'!C96:D96)=2,'Analytical Calibration'!B96*A96^2,0)</f>
        <v>0</v>
      </c>
      <c r="E96" s="2">
        <f>IF(COUNT('Analytical Calibration'!C96:D96)=2,'Analytical Calibration'!B96*(B96-meany)^2,0)</f>
        <v>0</v>
      </c>
      <c r="F96" s="3">
        <f>IF(COUNT('Analytical Calibration'!C96:D96)=2,'Analytical Calibration'!B96*(B96-intercept-slope*A96)^2,0)</f>
        <v>0</v>
      </c>
      <c r="G96" s="21" t="str">
        <f>IF(COUNT('Analytical Calibration'!C98:D98)=2,'Analytical Calibration'!C98,"")</f>
        <v/>
      </c>
      <c r="H96" s="21" t="str">
        <f>IF(COUNT('Analytical Calibration'!C98:D98)=2,G96*slope+intercept,"")</f>
        <v/>
      </c>
      <c r="I96" s="21">
        <f>'Analytical Calibration'!D98</f>
        <v>0</v>
      </c>
      <c r="J96" s="21" t="e">
        <f t="shared" si="5"/>
        <v>#VALUE!</v>
      </c>
      <c r="K96" s="22" t="str">
        <f t="shared" si="6"/>
        <v/>
      </c>
    </row>
    <row r="97" spans="1:11" ht="12.75">
      <c r="A97">
        <f>IF(COUNT('Analytical Calibration'!C97:D97)=2,'Analytical Calibration'!B97*'Analytical Calibration'!C97,0)</f>
        <v>0</v>
      </c>
      <c r="B97">
        <f>IF(COUNT('Analytical Calibration'!C97:D97)=2,'Analytical Calibration'!B97*'Analytical Calibration'!D97,0)</f>
        <v>0</v>
      </c>
      <c r="C97">
        <f>IF(COUNT('Analytical Calibration'!C97:D97)=2,'Analytical Calibration'!B97*A97*B97,0)</f>
        <v>0</v>
      </c>
      <c r="D97">
        <f>IF(COUNT('Analytical Calibration'!C97:D97)=2,'Analytical Calibration'!B97*A97^2,0)</f>
        <v>0</v>
      </c>
      <c r="E97" s="2">
        <f>IF(COUNT('Analytical Calibration'!C97:D97)=2,'Analytical Calibration'!B97*(B97-meany)^2,0)</f>
        <v>0</v>
      </c>
      <c r="F97" s="3">
        <f>IF(COUNT('Analytical Calibration'!C97:D97)=2,'Analytical Calibration'!B97*(B97-intercept-slope*A97)^2,0)</f>
        <v>0</v>
      </c>
      <c r="G97" s="21" t="str">
        <f>IF(COUNT('Analytical Calibration'!C99:D99)=2,'Analytical Calibration'!C99,"")</f>
        <v/>
      </c>
      <c r="H97" s="21" t="str">
        <f>IF(COUNT('Analytical Calibration'!C99:D99)=2,G97*slope+intercept,"")</f>
        <v/>
      </c>
      <c r="I97" s="21">
        <f>'Analytical Calibration'!D99</f>
        <v>0</v>
      </c>
      <c r="J97" s="21" t="e">
        <f t="shared" si="5"/>
        <v>#VALUE!</v>
      </c>
      <c r="K97" s="22" t="str">
        <f t="shared" si="6"/>
        <v/>
      </c>
    </row>
    <row r="98" spans="1:11" ht="12.75">
      <c r="A98">
        <f>IF(COUNT('Analytical Calibration'!C98:D98)=2,'Analytical Calibration'!B98*'Analytical Calibration'!C98,0)</f>
        <v>0</v>
      </c>
      <c r="B98">
        <f>IF(COUNT('Analytical Calibration'!C98:D98)=2,'Analytical Calibration'!B98*'Analytical Calibration'!D98,0)</f>
        <v>0</v>
      </c>
      <c r="C98">
        <f>IF(COUNT('Analytical Calibration'!C98:D98)=2,'Analytical Calibration'!B98*A98*B98,0)</f>
        <v>0</v>
      </c>
      <c r="D98">
        <f>IF(COUNT('Analytical Calibration'!C98:D98)=2,'Analytical Calibration'!B98*A98^2,0)</f>
        <v>0</v>
      </c>
      <c r="E98" s="2">
        <f>IF(COUNT('Analytical Calibration'!C98:D98)=2,'Analytical Calibration'!B98*(B98-meany)^2,0)</f>
        <v>0</v>
      </c>
      <c r="F98" s="3">
        <f>IF(COUNT('Analytical Calibration'!C98:D98)=2,'Analytical Calibration'!B98*(B98-intercept-slope*A98)^2,0)</f>
        <v>0</v>
      </c>
      <c r="G98" s="21" t="str">
        <f>IF(COUNT('Analytical Calibration'!C100:D100)=2,'Analytical Calibration'!C100,"")</f>
        <v/>
      </c>
      <c r="H98" s="21" t="str">
        <f>IF(COUNT('Analytical Calibration'!C100:D100)=2,G98*slope+intercept,"")</f>
        <v/>
      </c>
      <c r="I98" s="21">
        <f>'Analytical Calibration'!D100</f>
        <v>0</v>
      </c>
      <c r="J98" s="21" t="e">
        <f t="shared" si="5"/>
        <v>#VALUE!</v>
      </c>
      <c r="K98" s="22" t="str">
        <f t="shared" si="6"/>
        <v/>
      </c>
    </row>
    <row r="99" spans="1:11" ht="12.75">
      <c r="A99">
        <f>IF(COUNT('Analytical Calibration'!C99:D99)=2,'Analytical Calibration'!B99*'Analytical Calibration'!C99,0)</f>
        <v>0</v>
      </c>
      <c r="B99">
        <f>IF(COUNT('Analytical Calibration'!C99:D99)=2,'Analytical Calibration'!B99*'Analytical Calibration'!D99,0)</f>
        <v>0</v>
      </c>
      <c r="C99">
        <f>IF(COUNT('Analytical Calibration'!C99:D99)=2,'Analytical Calibration'!B99*A99*B99,0)</f>
        <v>0</v>
      </c>
      <c r="D99">
        <f>IF(COUNT('Analytical Calibration'!C99:D99)=2,'Analytical Calibration'!B99*A99^2,0)</f>
        <v>0</v>
      </c>
      <c r="E99" s="2">
        <f>IF(COUNT('Analytical Calibration'!C99:D99)=2,'Analytical Calibration'!B99*(B99-meany)^2,0)</f>
        <v>0</v>
      </c>
      <c r="F99" s="3">
        <f>IF(COUNT('Analytical Calibration'!C99:D99)=2,'Analytical Calibration'!B99*(B99-intercept-slope*A99)^2,0)</f>
        <v>0</v>
      </c>
      <c r="G99" s="21" t="str">
        <f>IF(COUNT('Analytical Calibration'!C101:D101)=2,'Analytical Calibration'!C101,"")</f>
        <v/>
      </c>
      <c r="H99" s="21" t="str">
        <f>IF(COUNT('Analytical Calibration'!C101:D101)=2,G99*slope+intercept,"")</f>
        <v/>
      </c>
      <c r="I99" s="21">
        <f>'Analytical Calibration'!D101</f>
        <v>0</v>
      </c>
      <c r="J99" s="21" t="e">
        <f t="shared" si="5"/>
        <v>#VALUE!</v>
      </c>
      <c r="K99" s="22" t="str">
        <f t="shared" si="6"/>
        <v/>
      </c>
    </row>
    <row r="100" spans="1:11" ht="12.75">
      <c r="A100">
        <f>IF(COUNT('Analytical Calibration'!C100:D100)=2,'Analytical Calibration'!B100*'Analytical Calibration'!C100,0)</f>
        <v>0</v>
      </c>
      <c r="B100">
        <f>IF(COUNT('Analytical Calibration'!C100:D100)=2,'Analytical Calibration'!B100*'Analytical Calibration'!D100,0)</f>
        <v>0</v>
      </c>
      <c r="C100">
        <f>IF(COUNT('Analytical Calibration'!C100:D100)=2,'Analytical Calibration'!B100*A100*B100,0)</f>
        <v>0</v>
      </c>
      <c r="D100">
        <f>IF(COUNT('Analytical Calibration'!C100:D100)=2,'Analytical Calibration'!B100*A100^2,0)</f>
        <v>0</v>
      </c>
      <c r="E100" s="2">
        <f>IF(COUNT('Analytical Calibration'!C100:D100)=2,'Analytical Calibration'!B100*(B100-meany)^2,0)</f>
        <v>0</v>
      </c>
      <c r="F100" s="3">
        <f>IF(COUNT('Analytical Calibration'!C100:D100)=2,'Analytical Calibration'!B100*(B100-intercept-slope*A100)^2,0)</f>
        <v>0</v>
      </c>
      <c r="G100" s="21" t="str">
        <f>IF(COUNT('Analytical Calibration'!C102:D102)=2,'Analytical Calibration'!C102,"")</f>
        <v/>
      </c>
      <c r="H100" s="21" t="str">
        <f>IF(COUNT('Analytical Calibration'!C102:D102)=2,G100*slope+intercept,"")</f>
        <v/>
      </c>
      <c r="I100" s="21">
        <f>'Analytical Calibration'!D102</f>
        <v>0</v>
      </c>
      <c r="J100" s="21" t="e">
        <f t="shared" si="5"/>
        <v>#VALUE!</v>
      </c>
      <c r="K100" s="22" t="str">
        <f t="shared" si="6"/>
        <v/>
      </c>
    </row>
    <row r="101" spans="1:11" ht="12.75">
      <c r="A101">
        <f>IF(COUNT('Analytical Calibration'!C101:D101)=2,'Analytical Calibration'!B101*'Analytical Calibration'!C101,0)</f>
        <v>0</v>
      </c>
      <c r="B101">
        <f>IF(COUNT('Analytical Calibration'!C101:D101)=2,'Analytical Calibration'!B101*'Analytical Calibration'!D101,0)</f>
        <v>0</v>
      </c>
      <c r="C101">
        <f>IF(COUNT('Analytical Calibration'!C101:D101)=2,'Analytical Calibration'!B101*A101*B101,0)</f>
        <v>0</v>
      </c>
      <c r="D101">
        <f>IF(COUNT('Analytical Calibration'!C101:D101)=2,'Analytical Calibration'!B101*A101^2,0)</f>
        <v>0</v>
      </c>
      <c r="E101" s="2">
        <f>IF(COUNT('Analytical Calibration'!C101:D101)=2,'Analytical Calibration'!B101*(B101-meany)^2,0)</f>
        <v>0</v>
      </c>
      <c r="F101" s="3">
        <f>IF(COUNT('Analytical Calibration'!C101:D101)=2,'Analytical Calibration'!B101*(B101-intercept-slope*A101)^2,0)</f>
        <v>0</v>
      </c>
      <c r="G101" s="21" t="str">
        <f>IF(COUNT('Analytical Calibration'!C103:D103)=2,'Analytical Calibration'!C103,"")</f>
        <v/>
      </c>
      <c r="H101" s="21" t="str">
        <f>IF(COUNT('Analytical Calibration'!C103:D103)=2,G101*slope+intercept,"")</f>
        <v/>
      </c>
      <c r="I101" s="21">
        <f>'Analytical Calibration'!D103</f>
        <v>0</v>
      </c>
      <c r="J101" s="21" t="e">
        <f t="shared" si="5"/>
        <v>#VALUE!</v>
      </c>
      <c r="K101" s="22" t="str">
        <f t="shared" si="6"/>
        <v/>
      </c>
    </row>
    <row r="102" spans="1:11" ht="12.75">
      <c r="A102">
        <f>IF(COUNT('Analytical Calibration'!C102:D102)=2,'Analytical Calibration'!B102*'Analytical Calibration'!C102,0)</f>
        <v>0</v>
      </c>
      <c r="B102">
        <f>IF(COUNT('Analytical Calibration'!C102:D102)=2,'Analytical Calibration'!B102*'Analytical Calibration'!D102,0)</f>
        <v>0</v>
      </c>
      <c r="C102">
        <f>IF(COUNT('Analytical Calibration'!C102:D102)=2,'Analytical Calibration'!B102*A102*B102,0)</f>
        <v>0</v>
      </c>
      <c r="D102">
        <f>IF(COUNT('Analytical Calibration'!C102:D102)=2,'Analytical Calibration'!B102*A102^2,0)</f>
        <v>0</v>
      </c>
      <c r="E102" s="2">
        <f>IF(COUNT('Analytical Calibration'!C102:D102)=2,'Analytical Calibration'!B102*(B102-meany)^2,0)</f>
        <v>0</v>
      </c>
      <c r="F102" s="3">
        <f>IF(COUNT('Analytical Calibration'!C102:D102)=2,'Analytical Calibration'!B102*(B102-intercept-slope*A102)^2,0)</f>
        <v>0</v>
      </c>
      <c r="G102" s="21" t="str">
        <f>IF(COUNT('Analytical Calibration'!C104:D104)=2,'Analytical Calibration'!C104,"")</f>
        <v/>
      </c>
      <c r="H102" s="21" t="str">
        <f>IF(COUNT('Analytical Calibration'!C104:D104)=2,G102*slope+intercept,"")</f>
        <v/>
      </c>
      <c r="I102" s="21">
        <f>'Analytical Calibration'!D104</f>
        <v>0</v>
      </c>
      <c r="J102" s="21" t="e">
        <f t="shared" si="5"/>
        <v>#VALUE!</v>
      </c>
      <c r="K102" s="22" t="str">
        <f t="shared" si="6"/>
        <v/>
      </c>
    </row>
    <row r="103" spans="1:11" ht="12.75">
      <c r="A103">
        <f>IF(COUNT('Analytical Calibration'!C103:D103)=2,'Analytical Calibration'!B103*'Analytical Calibration'!C103,0)</f>
        <v>0</v>
      </c>
      <c r="B103">
        <f>IF(COUNT('Analytical Calibration'!C103:D103)=2,'Analytical Calibration'!B103*'Analytical Calibration'!D103,0)</f>
        <v>0</v>
      </c>
      <c r="C103">
        <f>IF(COUNT('Analytical Calibration'!C103:D103)=2,'Analytical Calibration'!B103*A103*B103,0)</f>
        <v>0</v>
      </c>
      <c r="D103">
        <f>IF(COUNT('Analytical Calibration'!C103:D103)=2,'Analytical Calibration'!B103*A103^2,0)</f>
        <v>0</v>
      </c>
      <c r="E103" s="2">
        <f>IF(COUNT('Analytical Calibration'!C103:D103)=2,'Analytical Calibration'!B103*(B103-meany)^2,0)</f>
        <v>0</v>
      </c>
      <c r="F103" s="3">
        <f>IF(COUNT('Analytical Calibration'!C103:D103)=2,'Analytical Calibration'!B103*(B103-intercept-slope*A103)^2,0)</f>
        <v>0</v>
      </c>
      <c r="G103" s="21" t="str">
        <f>IF(COUNT('Analytical Calibration'!C105:D105)=2,'Analytical Calibration'!C105,"")</f>
        <v/>
      </c>
      <c r="H103" s="21" t="str">
        <f>IF(COUNT('Analytical Calibration'!C105:D105)=2,G103*slope+intercept,"")</f>
        <v/>
      </c>
      <c r="I103" s="21">
        <f>'Analytical Calibration'!D105</f>
        <v>0</v>
      </c>
      <c r="J103" s="21" t="e">
        <f t="shared" si="5"/>
        <v>#VALUE!</v>
      </c>
      <c r="K103" s="22" t="str">
        <f t="shared" si="6"/>
        <v/>
      </c>
    </row>
    <row r="104" spans="1:11" ht="12.75">
      <c r="A104">
        <f>IF(COUNT('Analytical Calibration'!C104:D104)=2,'Analytical Calibration'!B104*'Analytical Calibration'!C104,0)</f>
        <v>0</v>
      </c>
      <c r="B104">
        <f>IF(COUNT('Analytical Calibration'!C104:D104)=2,'Analytical Calibration'!B104*'Analytical Calibration'!D104,0)</f>
        <v>0</v>
      </c>
      <c r="C104">
        <f>IF(COUNT('Analytical Calibration'!C104:D104)=2,'Analytical Calibration'!B104*A104*B104,0)</f>
        <v>0</v>
      </c>
      <c r="D104">
        <f>IF(COUNT('Analytical Calibration'!C104:D104)=2,'Analytical Calibration'!B104*A104^2,0)</f>
        <v>0</v>
      </c>
      <c r="E104" s="2">
        <f>IF(COUNT('Analytical Calibration'!C104:D104)=2,'Analytical Calibration'!B104*(B104-meany)^2,0)</f>
        <v>0</v>
      </c>
      <c r="F104" s="3">
        <f>IF(COUNT('Analytical Calibration'!C104:D104)=2,'Analytical Calibration'!B104*(B104-intercept-slope*A104)^2,0)</f>
        <v>0</v>
      </c>
      <c r="G104" s="21" t="str">
        <f>IF(COUNT('Analytical Calibration'!C106:D106)=2,'Analytical Calibration'!C106,"")</f>
        <v/>
      </c>
      <c r="H104" s="21" t="str">
        <f>IF(COUNT('Analytical Calibration'!C106:D106)=2,G104*slope+intercept,"")</f>
        <v/>
      </c>
      <c r="I104" s="21">
        <f>'Analytical Calibration'!D106</f>
        <v>0</v>
      </c>
      <c r="J104" s="21" t="e">
        <f t="shared" si="5"/>
        <v>#VALUE!</v>
      </c>
      <c r="K104" s="22" t="str">
        <f t="shared" si="6"/>
        <v/>
      </c>
    </row>
    <row r="105" spans="1:11" ht="12.75">
      <c r="A105">
        <f>IF(COUNT('Analytical Calibration'!C105:D105)=2,'Analytical Calibration'!B105*'Analytical Calibration'!C105,0)</f>
        <v>0</v>
      </c>
      <c r="B105">
        <f>IF(COUNT('Analytical Calibration'!C105:D105)=2,'Analytical Calibration'!B105*'Analytical Calibration'!D105,0)</f>
        <v>0</v>
      </c>
      <c r="C105">
        <f>IF(COUNT('Analytical Calibration'!C105:D105)=2,'Analytical Calibration'!B105*A105*B105,0)</f>
        <v>0</v>
      </c>
      <c r="D105">
        <f>IF(COUNT('Analytical Calibration'!C105:D105)=2,'Analytical Calibration'!B105*A105^2,0)</f>
        <v>0</v>
      </c>
      <c r="E105" s="2">
        <f>IF(COUNT('Analytical Calibration'!C105:D105)=2,'Analytical Calibration'!B105*(B105-meany)^2,0)</f>
        <v>0</v>
      </c>
      <c r="F105" s="3">
        <f>IF(COUNT('Analytical Calibration'!C105:D105)=2,'Analytical Calibration'!B105*(B105-intercept-slope*A105)^2,0)</f>
        <v>0</v>
      </c>
      <c r="G105" s="21" t="str">
        <f>IF(COUNT('Analytical Calibration'!C107:D107)=2,'Analytical Calibration'!C107,"")</f>
        <v/>
      </c>
      <c r="H105" s="21" t="str">
        <f>IF(COUNT('Analytical Calibration'!C107:D107)=2,G105*slope+intercept,"")</f>
        <v/>
      </c>
      <c r="I105" s="21">
        <f>'Analytical Calibration'!D107</f>
        <v>0</v>
      </c>
      <c r="J105" s="21" t="e">
        <f t="shared" si="5"/>
        <v>#VALUE!</v>
      </c>
      <c r="K105" s="22" t="str">
        <f t="shared" si="6"/>
        <v/>
      </c>
    </row>
    <row r="106" spans="1:11" ht="12.75">
      <c r="A106">
        <f>IF(COUNT('Analytical Calibration'!C106:D106)=2,'Analytical Calibration'!B106*'Analytical Calibration'!C106,0)</f>
        <v>0</v>
      </c>
      <c r="B106">
        <f>IF(COUNT('Analytical Calibration'!C106:D106)=2,'Analytical Calibration'!B106*'Analytical Calibration'!D106,0)</f>
        <v>0</v>
      </c>
      <c r="C106">
        <f>IF(COUNT('Analytical Calibration'!C106:D106)=2,'Analytical Calibration'!B106*A106*B106,0)</f>
        <v>0</v>
      </c>
      <c r="D106">
        <f>IF(COUNT('Analytical Calibration'!C106:D106)=2,'Analytical Calibration'!B106*A106^2,0)</f>
        <v>0</v>
      </c>
      <c r="E106" s="2">
        <f>IF(COUNT('Analytical Calibration'!C106:D106)=2,'Analytical Calibration'!B106*(B106-meany)^2,0)</f>
        <v>0</v>
      </c>
      <c r="F106" s="3">
        <f>IF(COUNT('Analytical Calibration'!C106:D106)=2,'Analytical Calibration'!B106*(B106-intercept-slope*A106)^2,0)</f>
        <v>0</v>
      </c>
      <c r="G106" s="21" t="str">
        <f>IF(COUNT('Analytical Calibration'!C108:D108)=2,'Analytical Calibration'!C108,"")</f>
        <v/>
      </c>
      <c r="H106" s="21" t="str">
        <f>IF(COUNT('Analytical Calibration'!C108:D108)=2,G106*slope+intercept,"")</f>
        <v/>
      </c>
      <c r="I106" s="21">
        <f>'Analytical Calibration'!D108</f>
        <v>0</v>
      </c>
      <c r="J106" s="21" t="e">
        <f t="shared" si="5"/>
        <v>#VALUE!</v>
      </c>
      <c r="K106" s="22" t="str">
        <f t="shared" si="6"/>
        <v/>
      </c>
    </row>
    <row r="107" spans="1:11" ht="12.75">
      <c r="A107">
        <f>IF(COUNT('Analytical Calibration'!C107:D107)=2,'Analytical Calibration'!B107*'Analytical Calibration'!C107,0)</f>
        <v>0</v>
      </c>
      <c r="B107">
        <f>IF(COUNT('Analytical Calibration'!C107:D107)=2,'Analytical Calibration'!B107*'Analytical Calibration'!D107,0)</f>
        <v>0</v>
      </c>
      <c r="C107">
        <f>IF(COUNT('Analytical Calibration'!C107:D107)=2,'Analytical Calibration'!B107*A107*B107,0)</f>
        <v>0</v>
      </c>
      <c r="D107">
        <f>IF(COUNT('Analytical Calibration'!C107:D107)=2,'Analytical Calibration'!B107*A107^2,0)</f>
        <v>0</v>
      </c>
      <c r="E107" s="2">
        <f>IF(COUNT('Analytical Calibration'!C107:D107)=2,'Analytical Calibration'!B107*(B107-meany)^2,0)</f>
        <v>0</v>
      </c>
      <c r="F107" s="3">
        <f>IF(COUNT('Analytical Calibration'!C107:D107)=2,'Analytical Calibration'!B107*(B107-intercept-slope*A107)^2,0)</f>
        <v>0</v>
      </c>
      <c r="G107" s="21" t="str">
        <f>IF(COUNT('Analytical Calibration'!C109:D109)=2,'Analytical Calibration'!C109,"")</f>
        <v/>
      </c>
      <c r="H107" s="21" t="str">
        <f>IF(COUNT('Analytical Calibration'!C109:D109)=2,G107*slope+intercept,"")</f>
        <v/>
      </c>
      <c r="I107" s="21">
        <f>'Analytical Calibration'!D109</f>
        <v>0</v>
      </c>
      <c r="J107" s="21" t="e">
        <f t="shared" si="5"/>
        <v>#VALUE!</v>
      </c>
      <c r="K107" s="22" t="str">
        <f t="shared" si="6"/>
        <v/>
      </c>
    </row>
    <row r="108" spans="1:11" ht="12.75">
      <c r="A108">
        <f>IF(COUNT('Analytical Calibration'!C108:D108)=2,'Analytical Calibration'!B108*'Analytical Calibration'!C108,0)</f>
        <v>0</v>
      </c>
      <c r="B108">
        <f>IF(COUNT('Analytical Calibration'!C108:D108)=2,'Analytical Calibration'!B108*'Analytical Calibration'!D108,0)</f>
        <v>0</v>
      </c>
      <c r="C108">
        <f>IF(COUNT('Analytical Calibration'!C108:D108)=2,'Analytical Calibration'!B108*A108*B108,0)</f>
        <v>0</v>
      </c>
      <c r="D108">
        <f>IF(COUNT('Analytical Calibration'!C108:D108)=2,'Analytical Calibration'!B108*A108^2,0)</f>
        <v>0</v>
      </c>
      <c r="E108" s="2">
        <f>IF(COUNT('Analytical Calibration'!C108:D108)=2,'Analytical Calibration'!B108*(B108-meany)^2,0)</f>
        <v>0</v>
      </c>
      <c r="F108" s="3">
        <f>IF(COUNT('Analytical Calibration'!C108:D108)=2,'Analytical Calibration'!B108*(B108-intercept-slope*A108)^2,0)</f>
        <v>0</v>
      </c>
      <c r="G108" s="21" t="str">
        <f>IF(COUNT('Analytical Calibration'!C110:D110)=2,'Analytical Calibration'!C110,"")</f>
        <v/>
      </c>
      <c r="H108" s="21" t="str">
        <f>IF(COUNT('Analytical Calibration'!C110:D110)=2,G108*slope+intercept,"")</f>
        <v/>
      </c>
      <c r="I108" s="21">
        <f>'Analytical Calibration'!D110</f>
        <v>0</v>
      </c>
      <c r="J108" s="21" t="e">
        <f t="shared" si="5"/>
        <v>#VALUE!</v>
      </c>
      <c r="K108" s="22" t="str">
        <f t="shared" si="6"/>
        <v/>
      </c>
    </row>
    <row r="109" spans="1:11" ht="12.75">
      <c r="A109">
        <f>IF(COUNT('Analytical Calibration'!C109:D109)=2,'Analytical Calibration'!B109*'Analytical Calibration'!C109,0)</f>
        <v>0</v>
      </c>
      <c r="B109">
        <f>IF(COUNT('Analytical Calibration'!C109:D109)=2,'Analytical Calibration'!B109*'Analytical Calibration'!D109,0)</f>
        <v>0</v>
      </c>
      <c r="C109">
        <f>IF(COUNT('Analytical Calibration'!C109:D109)=2,'Analytical Calibration'!B109*A109*B109,0)</f>
        <v>0</v>
      </c>
      <c r="D109">
        <f>IF(COUNT('Analytical Calibration'!C109:D109)=2,'Analytical Calibration'!B109*A109^2,0)</f>
        <v>0</v>
      </c>
      <c r="E109" s="2">
        <f>IF(COUNT('Analytical Calibration'!C109:D109)=2,'Analytical Calibration'!B109*(B109-meany)^2,0)</f>
        <v>0</v>
      </c>
      <c r="F109" s="3">
        <f>IF(COUNT('Analytical Calibration'!C109:D109)=2,'Analytical Calibration'!B109*(B109-intercept-slope*A109)^2,0)</f>
        <v>0</v>
      </c>
      <c r="G109" s="21" t="str">
        <f>IF(COUNT('Analytical Calibration'!C111:D111)=2,'Analytical Calibration'!C111,"")</f>
        <v/>
      </c>
      <c r="H109" s="21" t="str">
        <f>IF(COUNT('Analytical Calibration'!C111:D111)=2,G109*slope+intercept,"")</f>
        <v/>
      </c>
      <c r="I109" s="21">
        <f>'Analytical Calibration'!D111</f>
        <v>0</v>
      </c>
      <c r="J109" s="21" t="e">
        <f t="shared" si="5"/>
        <v>#VALUE!</v>
      </c>
      <c r="K109" s="22" t="str">
        <f t="shared" si="6"/>
        <v/>
      </c>
    </row>
    <row r="110" spans="1:11" ht="12.75">
      <c r="A110">
        <f>IF(COUNT('Analytical Calibration'!C110:D110)=2,'Analytical Calibration'!B110*'Analytical Calibration'!C110,0)</f>
        <v>0</v>
      </c>
      <c r="B110">
        <f>IF(COUNT('Analytical Calibration'!C110:D110)=2,'Analytical Calibration'!B110*'Analytical Calibration'!D110,0)</f>
        <v>0</v>
      </c>
      <c r="C110">
        <f>IF(COUNT('Analytical Calibration'!C110:D110)=2,'Analytical Calibration'!B110*A110*B110,0)</f>
        <v>0</v>
      </c>
      <c r="D110">
        <f>IF(COUNT('Analytical Calibration'!C110:D110)=2,'Analytical Calibration'!B110*A110^2,0)</f>
        <v>0</v>
      </c>
      <c r="E110" s="2">
        <f>IF(COUNT('Analytical Calibration'!C110:D110)=2,'Analytical Calibration'!B110*(B110-meany)^2,0)</f>
        <v>0</v>
      </c>
      <c r="F110" s="3">
        <f>IF(COUNT('Analytical Calibration'!C110:D110)=2,'Analytical Calibration'!B110*(B110-intercept-slope*A110)^2,0)</f>
        <v>0</v>
      </c>
      <c r="G110" s="21" t="str">
        <f>IF(COUNT('Analytical Calibration'!C112:D112)=2,'Analytical Calibration'!C112,"")</f>
        <v/>
      </c>
      <c r="H110" s="21" t="str">
        <f>IF(COUNT('Analytical Calibration'!C112:D112)=2,G110*slope+intercept,"")</f>
        <v/>
      </c>
      <c r="I110" s="21">
        <f>'Analytical Calibration'!D112</f>
        <v>0</v>
      </c>
      <c r="J110" s="21" t="e">
        <f t="shared" si="5"/>
        <v>#VALUE!</v>
      </c>
      <c r="K110" s="22" t="str">
        <f t="shared" si="6"/>
        <v/>
      </c>
    </row>
    <row r="111" spans="1:11" ht="12.75">
      <c r="A111">
        <f>IF(COUNT('Analytical Calibration'!C111:D111)=2,'Analytical Calibration'!B111*'Analytical Calibration'!C111,0)</f>
        <v>0</v>
      </c>
      <c r="B111">
        <f>IF(COUNT('Analytical Calibration'!C111:D111)=2,'Analytical Calibration'!B111*'Analytical Calibration'!D111,0)</f>
        <v>0</v>
      </c>
      <c r="C111">
        <f>IF(COUNT('Analytical Calibration'!C111:D111)=2,'Analytical Calibration'!B111*A111*B111,0)</f>
        <v>0</v>
      </c>
      <c r="D111">
        <f>IF(COUNT('Analytical Calibration'!C111:D111)=2,'Analytical Calibration'!B111*A111^2,0)</f>
        <v>0</v>
      </c>
      <c r="E111" s="2">
        <f>IF(COUNT('Analytical Calibration'!C111:D111)=2,'Analytical Calibration'!B111*(B111-meany)^2,0)</f>
        <v>0</v>
      </c>
      <c r="F111" s="3">
        <f>IF(COUNT('Analytical Calibration'!C111:D111)=2,'Analytical Calibration'!B111*(B111-intercept-slope*A111)^2,0)</f>
        <v>0</v>
      </c>
      <c r="G111" s="21" t="str">
        <f>IF(COUNT('Analytical Calibration'!C113:D113)=2,'Analytical Calibration'!C113,"")</f>
        <v/>
      </c>
      <c r="H111" s="21" t="str">
        <f>IF(COUNT('Analytical Calibration'!C113:D113)=2,G111*slope+intercept,"")</f>
        <v/>
      </c>
      <c r="I111" s="21">
        <f>'Analytical Calibration'!D113</f>
        <v>0</v>
      </c>
      <c r="J111" s="21" t="e">
        <f t="shared" si="5"/>
        <v>#VALUE!</v>
      </c>
      <c r="K111" s="22" t="str">
        <f t="shared" si="6"/>
        <v/>
      </c>
    </row>
    <row r="112" spans="1:11" ht="12.75">
      <c r="A112">
        <f>IF(COUNT('Analytical Calibration'!C112:D112)=2,'Analytical Calibration'!B112*'Analytical Calibration'!C112,0)</f>
        <v>0</v>
      </c>
      <c r="B112">
        <f>IF(COUNT('Analytical Calibration'!C112:D112)=2,'Analytical Calibration'!B112*'Analytical Calibration'!D112,0)</f>
        <v>0</v>
      </c>
      <c r="C112">
        <f>IF(COUNT('Analytical Calibration'!C112:D112)=2,'Analytical Calibration'!B112*A112*B112,0)</f>
        <v>0</v>
      </c>
      <c r="D112">
        <f>IF(COUNT('Analytical Calibration'!C112:D112)=2,'Analytical Calibration'!B112*A112^2,0)</f>
        <v>0</v>
      </c>
      <c r="E112" s="2">
        <f>IF(COUNT('Analytical Calibration'!C112:D112)=2,'Analytical Calibration'!B112*(B112-meany)^2,0)</f>
        <v>0</v>
      </c>
      <c r="F112" s="3">
        <f>IF(COUNT('Analytical Calibration'!C112:D112)=2,'Analytical Calibration'!B112*(B112-intercept-slope*A112)^2,0)</f>
        <v>0</v>
      </c>
      <c r="G112" s="21" t="str">
        <f>IF(COUNT('Analytical Calibration'!C114:D114)=2,'Analytical Calibration'!C114,"")</f>
        <v/>
      </c>
      <c r="H112" s="21" t="str">
        <f>IF(COUNT('Analytical Calibration'!C114:D114)=2,G112*slope+intercept,"")</f>
        <v/>
      </c>
      <c r="I112" s="21">
        <f>'Analytical Calibration'!D114</f>
        <v>0</v>
      </c>
      <c r="J112" s="21" t="e">
        <f t="shared" si="5"/>
        <v>#VALUE!</v>
      </c>
      <c r="K112" s="22" t="str">
        <f t="shared" si="6"/>
        <v/>
      </c>
    </row>
    <row r="113" spans="1:11" ht="12.75">
      <c r="A113">
        <f>IF(COUNT('Analytical Calibration'!C113:D113)=2,'Analytical Calibration'!B113*'Analytical Calibration'!C113,0)</f>
        <v>0</v>
      </c>
      <c r="B113">
        <f>IF(COUNT('Analytical Calibration'!C113:D113)=2,'Analytical Calibration'!B113*'Analytical Calibration'!D113,0)</f>
        <v>0</v>
      </c>
      <c r="C113">
        <f>IF(COUNT('Analytical Calibration'!C113:D113)=2,'Analytical Calibration'!B113*A113*B113,0)</f>
        <v>0</v>
      </c>
      <c r="D113">
        <f>IF(COUNT('Analytical Calibration'!C113:D113)=2,'Analytical Calibration'!B113*A113^2,0)</f>
        <v>0</v>
      </c>
      <c r="E113" s="2">
        <f>IF(COUNT('Analytical Calibration'!C113:D113)=2,'Analytical Calibration'!B113*(B113-meany)^2,0)</f>
        <v>0</v>
      </c>
      <c r="F113" s="3">
        <f>IF(COUNT('Analytical Calibration'!C113:D113)=2,'Analytical Calibration'!B113*(B113-intercept-slope*A113)^2,0)</f>
        <v>0</v>
      </c>
      <c r="G113" s="21" t="str">
        <f>IF(COUNT('Analytical Calibration'!C115:D115)=2,'Analytical Calibration'!C115,"")</f>
        <v/>
      </c>
      <c r="H113" s="21" t="str">
        <f>IF(COUNT('Analytical Calibration'!C115:D115)=2,G113*slope+intercept,"")</f>
        <v/>
      </c>
      <c r="I113" s="21">
        <f>'Analytical Calibration'!D115</f>
        <v>0</v>
      </c>
      <c r="J113" s="21" t="e">
        <f t="shared" si="5"/>
        <v>#VALUE!</v>
      </c>
      <c r="K113" s="22" t="str">
        <f t="shared" si="6"/>
        <v/>
      </c>
    </row>
    <row r="114" spans="1:11" ht="12.75">
      <c r="A114">
        <f>IF(COUNT('Analytical Calibration'!C114:D114)=2,'Analytical Calibration'!B114*'Analytical Calibration'!C114,0)</f>
        <v>0</v>
      </c>
      <c r="B114">
        <f>IF(COUNT('Analytical Calibration'!C114:D114)=2,'Analytical Calibration'!B114*'Analytical Calibration'!D114,0)</f>
        <v>0</v>
      </c>
      <c r="C114">
        <f>IF(COUNT('Analytical Calibration'!C114:D114)=2,'Analytical Calibration'!B114*A114*B114,0)</f>
        <v>0</v>
      </c>
      <c r="D114">
        <f>IF(COUNT('Analytical Calibration'!C114:D114)=2,'Analytical Calibration'!B114*A114^2,0)</f>
        <v>0</v>
      </c>
      <c r="E114" s="2">
        <f>IF(COUNT('Analytical Calibration'!C114:D114)=2,'Analytical Calibration'!B114*(B114-meany)^2,0)</f>
        <v>0</v>
      </c>
      <c r="F114" s="3">
        <f>IF(COUNT('Analytical Calibration'!C114:D114)=2,'Analytical Calibration'!B114*(B114-intercept-slope*A114)^2,0)</f>
        <v>0</v>
      </c>
      <c r="G114" s="21" t="str">
        <f>IF(COUNT('Analytical Calibration'!C116:D116)=2,'Analytical Calibration'!C116,"")</f>
        <v/>
      </c>
      <c r="H114" s="21" t="str">
        <f>IF(COUNT('Analytical Calibration'!C116:D116)=2,G114*slope+intercept,"")</f>
        <v/>
      </c>
      <c r="I114" s="21">
        <f>'Analytical Calibration'!D116</f>
        <v>0</v>
      </c>
      <c r="J114" s="21" t="e">
        <f t="shared" si="5"/>
        <v>#VALUE!</v>
      </c>
      <c r="K114" s="22" t="str">
        <f t="shared" si="6"/>
        <v/>
      </c>
    </row>
    <row r="115" spans="1:11" ht="12.75">
      <c r="A115">
        <f>IF(COUNT('Analytical Calibration'!C115:D115)=2,'Analytical Calibration'!B115*'Analytical Calibration'!C115,0)</f>
        <v>0</v>
      </c>
      <c r="B115">
        <f>IF(COUNT('Analytical Calibration'!C115:D115)=2,'Analytical Calibration'!B115*'Analytical Calibration'!D115,0)</f>
        <v>0</v>
      </c>
      <c r="C115">
        <f>IF(COUNT('Analytical Calibration'!C115:D115)=2,'Analytical Calibration'!B115*A115*B115,0)</f>
        <v>0</v>
      </c>
      <c r="D115">
        <f>IF(COUNT('Analytical Calibration'!C115:D115)=2,'Analytical Calibration'!B115*A115^2,0)</f>
        <v>0</v>
      </c>
      <c r="E115" s="2">
        <f>IF(COUNT('Analytical Calibration'!C115:D115)=2,'Analytical Calibration'!B115*(B115-meany)^2,0)</f>
        <v>0</v>
      </c>
      <c r="F115" s="3">
        <f>IF(COUNT('Analytical Calibration'!C115:D115)=2,'Analytical Calibration'!B115*(B115-intercept-slope*A115)^2,0)</f>
        <v>0</v>
      </c>
      <c r="G115" s="21" t="str">
        <f>IF(COUNT('Analytical Calibration'!C117:D117)=2,'Analytical Calibration'!C117,"")</f>
        <v/>
      </c>
      <c r="H115" s="21" t="str">
        <f>IF(COUNT('Analytical Calibration'!C117:D117)=2,G115*slope+intercept,"")</f>
        <v/>
      </c>
      <c r="I115" s="21">
        <f>'Analytical Calibration'!D117</f>
        <v>0</v>
      </c>
      <c r="J115" s="21" t="e">
        <f t="shared" si="5"/>
        <v>#VALUE!</v>
      </c>
      <c r="K115" s="22" t="str">
        <f t="shared" si="6"/>
        <v/>
      </c>
    </row>
    <row r="116" spans="1:11" ht="12.75">
      <c r="A116">
        <f>IF(COUNT('Analytical Calibration'!C116:D116)=2,'Analytical Calibration'!B116*'Analytical Calibration'!C116,0)</f>
        <v>0</v>
      </c>
      <c r="B116">
        <f>IF(COUNT('Analytical Calibration'!C116:D116)=2,'Analytical Calibration'!B116*'Analytical Calibration'!D116,0)</f>
        <v>0</v>
      </c>
      <c r="C116">
        <f>IF(COUNT('Analytical Calibration'!C116:D116)=2,'Analytical Calibration'!B116*A116*B116,0)</f>
        <v>0</v>
      </c>
      <c r="D116">
        <f>IF(COUNT('Analytical Calibration'!C116:D116)=2,'Analytical Calibration'!B116*A116^2,0)</f>
        <v>0</v>
      </c>
      <c r="E116" s="2">
        <f>IF(COUNT('Analytical Calibration'!C116:D116)=2,'Analytical Calibration'!B116*(B116-meany)^2,0)</f>
        <v>0</v>
      </c>
      <c r="F116" s="3">
        <f>IF(COUNT('Analytical Calibration'!C116:D116)=2,'Analytical Calibration'!B116*(B116-intercept-slope*A116)^2,0)</f>
        <v>0</v>
      </c>
      <c r="G116" s="21" t="str">
        <f>IF(COUNT('Analytical Calibration'!C118:D118)=2,'Analytical Calibration'!C118,"")</f>
        <v/>
      </c>
      <c r="H116" s="21" t="str">
        <f>IF(COUNT('Analytical Calibration'!C118:D118)=2,G116*slope+intercept,"")</f>
        <v/>
      </c>
      <c r="I116" s="21">
        <f>'Analytical Calibration'!D118</f>
        <v>0</v>
      </c>
      <c r="J116" s="21" t="e">
        <f t="shared" si="5"/>
        <v>#VALUE!</v>
      </c>
      <c r="K116" s="22" t="str">
        <f t="shared" si="6"/>
        <v/>
      </c>
    </row>
    <row r="117" spans="1:11" ht="12.75">
      <c r="A117">
        <f>IF(COUNT('Analytical Calibration'!C117:D117)=2,'Analytical Calibration'!B117*'Analytical Calibration'!C117,0)</f>
        <v>0</v>
      </c>
      <c r="B117">
        <f>IF(COUNT('Analytical Calibration'!C117:D117)=2,'Analytical Calibration'!B117*'Analytical Calibration'!D117,0)</f>
        <v>0</v>
      </c>
      <c r="C117">
        <f>IF(COUNT('Analytical Calibration'!C117:D117)=2,'Analytical Calibration'!B117*A117*B117,0)</f>
        <v>0</v>
      </c>
      <c r="D117">
        <f>IF(COUNT('Analytical Calibration'!C117:D117)=2,'Analytical Calibration'!B117*A117^2,0)</f>
        <v>0</v>
      </c>
      <c r="E117" s="2">
        <f>IF(COUNT('Analytical Calibration'!C117:D117)=2,'Analytical Calibration'!B117*(B117-meany)^2,0)</f>
        <v>0</v>
      </c>
      <c r="F117" s="3">
        <f>IF(COUNT('Analytical Calibration'!C117:D117)=2,'Analytical Calibration'!B117*(B117-intercept-slope*A117)^2,0)</f>
        <v>0</v>
      </c>
      <c r="G117" s="21" t="str">
        <f>IF(COUNT('Analytical Calibration'!C119:D119)=2,'Analytical Calibration'!C119,"")</f>
        <v/>
      </c>
      <c r="H117" s="21" t="str">
        <f>IF(COUNT('Analytical Calibration'!C119:D119)=2,G117*slope+intercept,"")</f>
        <v/>
      </c>
      <c r="I117" s="21">
        <f>'Analytical Calibration'!D119</f>
        <v>0</v>
      </c>
      <c r="J117" s="21" t="e">
        <f t="shared" si="5"/>
        <v>#VALUE!</v>
      </c>
      <c r="K117" s="22" t="str">
        <f t="shared" si="6"/>
        <v/>
      </c>
    </row>
    <row r="118" spans="1:11" ht="12.75">
      <c r="A118">
        <f>IF(COUNT('Analytical Calibration'!C118:D118)=2,'Analytical Calibration'!B118*'Analytical Calibration'!C118,0)</f>
        <v>0</v>
      </c>
      <c r="B118">
        <f>IF(COUNT('Analytical Calibration'!C118:D118)=2,'Analytical Calibration'!B118*'Analytical Calibration'!D118,0)</f>
        <v>0</v>
      </c>
      <c r="C118">
        <f>IF(COUNT('Analytical Calibration'!C118:D118)=2,'Analytical Calibration'!B118*A118*B118,0)</f>
        <v>0</v>
      </c>
      <c r="D118">
        <f>IF(COUNT('Analytical Calibration'!C118:D118)=2,'Analytical Calibration'!B118*A118^2,0)</f>
        <v>0</v>
      </c>
      <c r="E118" s="2">
        <f>IF(COUNT('Analytical Calibration'!C118:D118)=2,'Analytical Calibration'!B118*(B118-meany)^2,0)</f>
        <v>0</v>
      </c>
      <c r="F118" s="3">
        <f>IF(COUNT('Analytical Calibration'!C118:D118)=2,'Analytical Calibration'!B118*(B118-intercept-slope*A118)^2,0)</f>
        <v>0</v>
      </c>
      <c r="G118" s="21" t="str">
        <f>IF(COUNT('Analytical Calibration'!C120:D120)=2,'Analytical Calibration'!C120,"")</f>
        <v/>
      </c>
      <c r="H118" s="21" t="str">
        <f>IF(COUNT('Analytical Calibration'!C120:D120)=2,G118*slope+intercept,"")</f>
        <v/>
      </c>
      <c r="I118" s="21">
        <f>'Analytical Calibration'!D120</f>
        <v>0</v>
      </c>
      <c r="J118" s="21" t="e">
        <f t="shared" si="5"/>
        <v>#VALUE!</v>
      </c>
      <c r="K118" s="22" t="str">
        <f t="shared" si="6"/>
        <v/>
      </c>
    </row>
    <row r="119" spans="1:11" ht="12.75">
      <c r="A119">
        <f>IF(COUNT('Analytical Calibration'!C119:D119)=2,'Analytical Calibration'!B119*'Analytical Calibration'!C119,0)</f>
        <v>0</v>
      </c>
      <c r="B119">
        <f>IF(COUNT('Analytical Calibration'!C119:D119)=2,'Analytical Calibration'!B119*'Analytical Calibration'!D119,0)</f>
        <v>0</v>
      </c>
      <c r="C119">
        <f>IF(COUNT('Analytical Calibration'!C119:D119)=2,'Analytical Calibration'!B119*A119*B119,0)</f>
        <v>0</v>
      </c>
      <c r="D119">
        <f>IF(COUNT('Analytical Calibration'!C119:D119)=2,'Analytical Calibration'!B119*A119^2,0)</f>
        <v>0</v>
      </c>
      <c r="E119" s="2">
        <f>IF(COUNT('Analytical Calibration'!C119:D119)=2,'Analytical Calibration'!B119*(B119-meany)^2,0)</f>
        <v>0</v>
      </c>
      <c r="F119" s="3">
        <f>IF(COUNT('Analytical Calibration'!C119:D119)=2,'Analytical Calibration'!B119*(B119-intercept-slope*A119)^2,0)</f>
        <v>0</v>
      </c>
      <c r="G119" s="21" t="str">
        <f>IF(COUNT('Analytical Calibration'!C121:D121)=2,'Analytical Calibration'!C121,"")</f>
        <v/>
      </c>
      <c r="H119" s="21" t="str">
        <f>IF(COUNT('Analytical Calibration'!C121:D121)=2,G119*slope+intercept,"")</f>
        <v/>
      </c>
      <c r="I119" s="21">
        <f>'Analytical Calibration'!D121</f>
        <v>0</v>
      </c>
      <c r="J119" s="21" t="e">
        <f t="shared" si="5"/>
        <v>#VALUE!</v>
      </c>
      <c r="K119" s="22" t="str">
        <f t="shared" si="6"/>
        <v/>
      </c>
    </row>
    <row r="120" spans="1:11" ht="12.75">
      <c r="A120">
        <f>IF(COUNT('Analytical Calibration'!C120:D120)=2,'Analytical Calibration'!B120*'Analytical Calibration'!C120,0)</f>
        <v>0</v>
      </c>
      <c r="B120">
        <f>IF(COUNT('Analytical Calibration'!C120:D120)=2,'Analytical Calibration'!B120*'Analytical Calibration'!D120,0)</f>
        <v>0</v>
      </c>
      <c r="C120">
        <f>IF(COUNT('Analytical Calibration'!C120:D120)=2,'Analytical Calibration'!B120*A120*B120,0)</f>
        <v>0</v>
      </c>
      <c r="D120">
        <f>IF(COUNT('Analytical Calibration'!C120:D120)=2,'Analytical Calibration'!B120*A120^2,0)</f>
        <v>0</v>
      </c>
      <c r="E120" s="2">
        <f>IF(COUNT('Analytical Calibration'!C120:D120)=2,'Analytical Calibration'!B120*(B120-meany)^2,0)</f>
        <v>0</v>
      </c>
      <c r="F120" s="3">
        <f>IF(COUNT('Analytical Calibration'!C120:D120)=2,'Analytical Calibration'!B120*(B120-intercept-slope*A120)^2,0)</f>
        <v>0</v>
      </c>
      <c r="G120" s="21" t="str">
        <f>IF(COUNT('Analytical Calibration'!C122:D122)=2,'Analytical Calibration'!C122,"")</f>
        <v/>
      </c>
      <c r="H120" s="21" t="str">
        <f>IF(COUNT('Analytical Calibration'!C122:D122)=2,G120*slope+intercept,"")</f>
        <v/>
      </c>
      <c r="I120" s="21">
        <f>'Analytical Calibration'!D122</f>
        <v>0</v>
      </c>
      <c r="J120" s="21" t="e">
        <f t="shared" si="5"/>
        <v>#VALUE!</v>
      </c>
      <c r="K120" s="22" t="str">
        <f t="shared" si="6"/>
        <v/>
      </c>
    </row>
    <row r="121" spans="1:11" ht="12.75">
      <c r="A121">
        <f>IF(COUNT('Analytical Calibration'!C121:D121)=2,'Analytical Calibration'!B121*'Analytical Calibration'!C121,0)</f>
        <v>0</v>
      </c>
      <c r="B121">
        <f>IF(COUNT('Analytical Calibration'!C121:D121)=2,'Analytical Calibration'!B121*'Analytical Calibration'!D121,0)</f>
        <v>0</v>
      </c>
      <c r="C121">
        <f>IF(COUNT('Analytical Calibration'!C121:D121)=2,'Analytical Calibration'!B121*A121*B121,0)</f>
        <v>0</v>
      </c>
      <c r="D121">
        <f>IF(COUNT('Analytical Calibration'!C121:D121)=2,'Analytical Calibration'!B121*A121^2,0)</f>
        <v>0</v>
      </c>
      <c r="E121" s="2">
        <f>IF(COUNT('Analytical Calibration'!C121:D121)=2,'Analytical Calibration'!B121*(B121-meany)^2,0)</f>
        <v>0</v>
      </c>
      <c r="F121" s="3">
        <f>IF(COUNT('Analytical Calibration'!C121:D121)=2,'Analytical Calibration'!B121*(B121-intercept-slope*A121)^2,0)</f>
        <v>0</v>
      </c>
      <c r="G121" s="21" t="str">
        <f>IF(COUNT('Analytical Calibration'!C123:D123)=2,'Analytical Calibration'!C123,"")</f>
        <v/>
      </c>
      <c r="H121" s="21" t="str">
        <f>IF(COUNT('Analytical Calibration'!C123:D123)=2,G121*slope+intercept,"")</f>
        <v/>
      </c>
      <c r="I121" s="21">
        <f>'Analytical Calibration'!D123</f>
        <v>0</v>
      </c>
      <c r="J121" s="21" t="e">
        <f t="shared" si="5"/>
        <v>#VALUE!</v>
      </c>
      <c r="K121" s="22" t="str">
        <f t="shared" si="6"/>
        <v/>
      </c>
    </row>
    <row r="122" spans="1:11" ht="12.75">
      <c r="A122">
        <f>IF(COUNT('Analytical Calibration'!C122:D122)=2,'Analytical Calibration'!B122*'Analytical Calibration'!C122,0)</f>
        <v>0</v>
      </c>
      <c r="B122">
        <f>IF(COUNT('Analytical Calibration'!C122:D122)=2,'Analytical Calibration'!B122*'Analytical Calibration'!D122,0)</f>
        <v>0</v>
      </c>
      <c r="C122">
        <f>IF(COUNT('Analytical Calibration'!C122:D122)=2,'Analytical Calibration'!B122*A122*B122,0)</f>
        <v>0</v>
      </c>
      <c r="D122">
        <f>IF(COUNT('Analytical Calibration'!C122:D122)=2,'Analytical Calibration'!B122*A122^2,0)</f>
        <v>0</v>
      </c>
      <c r="E122" s="2">
        <f>IF(COUNT('Analytical Calibration'!C122:D122)=2,'Analytical Calibration'!B122*(B122-meany)^2,0)</f>
        <v>0</v>
      </c>
      <c r="F122" s="3">
        <f>IF(COUNT('Analytical Calibration'!C122:D122)=2,'Analytical Calibration'!B122*(B122-intercept-slope*A122)^2,0)</f>
        <v>0</v>
      </c>
      <c r="G122" s="21" t="str">
        <f>IF(COUNT('Analytical Calibration'!C124:D124)=2,'Analytical Calibration'!C124,"")</f>
        <v/>
      </c>
      <c r="H122" s="21" t="str">
        <f>IF(COUNT('Analytical Calibration'!C124:D124)=2,G122*slope+intercept,"")</f>
        <v/>
      </c>
      <c r="I122" s="21">
        <f>'Analytical Calibration'!D124</f>
        <v>0</v>
      </c>
      <c r="J122" s="21" t="e">
        <f t="shared" si="5"/>
        <v>#VALUE!</v>
      </c>
      <c r="K122" s="22" t="str">
        <f t="shared" si="6"/>
        <v/>
      </c>
    </row>
    <row r="123" spans="1:11" ht="12.75">
      <c r="A123">
        <f>IF(COUNT('Analytical Calibration'!C123:D123)=2,'Analytical Calibration'!B123*'Analytical Calibration'!C123,0)</f>
        <v>0</v>
      </c>
      <c r="B123">
        <f>IF(COUNT('Analytical Calibration'!C123:D123)=2,'Analytical Calibration'!B123*'Analytical Calibration'!D123,0)</f>
        <v>0</v>
      </c>
      <c r="C123">
        <f>IF(COUNT('Analytical Calibration'!C123:D123)=2,'Analytical Calibration'!B123*A123*B123,0)</f>
        <v>0</v>
      </c>
      <c r="D123">
        <f>IF(COUNT('Analytical Calibration'!C123:D123)=2,'Analytical Calibration'!B123*A123^2,0)</f>
        <v>0</v>
      </c>
      <c r="E123" s="2">
        <f>IF(COUNT('Analytical Calibration'!C123:D123)=2,'Analytical Calibration'!B123*(B123-meany)^2,0)</f>
        <v>0</v>
      </c>
      <c r="F123" s="3">
        <f>IF(COUNT('Analytical Calibration'!C123:D123)=2,'Analytical Calibration'!B123*(B123-intercept-slope*A123)^2,0)</f>
        <v>0</v>
      </c>
      <c r="G123" s="21" t="str">
        <f>IF(COUNT('Analytical Calibration'!C125:D125)=2,'Analytical Calibration'!C125,"")</f>
        <v/>
      </c>
      <c r="H123" s="21" t="str">
        <f>IF(COUNT('Analytical Calibration'!C125:D125)=2,G123*slope+intercept,"")</f>
        <v/>
      </c>
      <c r="I123" s="21">
        <f>'Analytical Calibration'!D125</f>
        <v>0</v>
      </c>
      <c r="J123" s="21" t="e">
        <f t="shared" si="5"/>
        <v>#VALUE!</v>
      </c>
      <c r="K123" s="22" t="str">
        <f t="shared" si="6"/>
        <v/>
      </c>
    </row>
    <row r="124" spans="1:11" ht="12.75">
      <c r="A124">
        <f>IF(COUNT('Analytical Calibration'!C124:D124)=2,'Analytical Calibration'!B124*'Analytical Calibration'!C124,0)</f>
        <v>0</v>
      </c>
      <c r="B124">
        <f>IF(COUNT('Analytical Calibration'!C124:D124)=2,'Analytical Calibration'!B124*'Analytical Calibration'!D124,0)</f>
        <v>0</v>
      </c>
      <c r="C124">
        <f>IF(COUNT('Analytical Calibration'!C124:D124)=2,'Analytical Calibration'!B124*A124*B124,0)</f>
        <v>0</v>
      </c>
      <c r="D124">
        <f>IF(COUNT('Analytical Calibration'!C124:D124)=2,'Analytical Calibration'!B124*A124^2,0)</f>
        <v>0</v>
      </c>
      <c r="E124" s="2">
        <f>IF(COUNT('Analytical Calibration'!C124:D124)=2,'Analytical Calibration'!B124*(B124-meany)^2,0)</f>
        <v>0</v>
      </c>
      <c r="F124" s="3">
        <f>IF(COUNT('Analytical Calibration'!C124:D124)=2,'Analytical Calibration'!B124*(B124-intercept-slope*A124)^2,0)</f>
        <v>0</v>
      </c>
      <c r="G124" s="21" t="str">
        <f>IF(COUNT('Analytical Calibration'!C126:D126)=2,'Analytical Calibration'!C126,"")</f>
        <v/>
      </c>
      <c r="H124" s="21" t="str">
        <f>IF(COUNT('Analytical Calibration'!C126:D126)=2,G124*slope+intercept,"")</f>
        <v/>
      </c>
      <c r="I124" s="21">
        <f>'Analytical Calibration'!D126</f>
        <v>0</v>
      </c>
      <c r="J124" s="21" t="e">
        <f t="shared" si="5"/>
        <v>#VALUE!</v>
      </c>
      <c r="K124" s="22" t="str">
        <f t="shared" si="6"/>
        <v/>
      </c>
    </row>
    <row r="125" spans="1:11" ht="12.75">
      <c r="A125">
        <f>IF(COUNT('Analytical Calibration'!C125:D125)=2,'Analytical Calibration'!B125*'Analytical Calibration'!C125,0)</f>
        <v>0</v>
      </c>
      <c r="B125">
        <f>IF(COUNT('Analytical Calibration'!C125:D125)=2,'Analytical Calibration'!B125*'Analytical Calibration'!D125,0)</f>
        <v>0</v>
      </c>
      <c r="C125">
        <f>IF(COUNT('Analytical Calibration'!C125:D125)=2,'Analytical Calibration'!B125*A125*B125,0)</f>
        <v>0</v>
      </c>
      <c r="D125">
        <f>IF(COUNT('Analytical Calibration'!C125:D125)=2,'Analytical Calibration'!B125*A125^2,0)</f>
        <v>0</v>
      </c>
      <c r="E125" s="2">
        <f>IF(COUNT('Analytical Calibration'!C125:D125)=2,'Analytical Calibration'!B125*(B125-meany)^2,0)</f>
        <v>0</v>
      </c>
      <c r="F125" s="3">
        <f>IF(COUNT('Analytical Calibration'!C125:D125)=2,'Analytical Calibration'!B125*(B125-intercept-slope*A125)^2,0)</f>
        <v>0</v>
      </c>
      <c r="G125" s="21" t="str">
        <f>IF(COUNT('Analytical Calibration'!C127:D127)=2,'Analytical Calibration'!C127,"")</f>
        <v/>
      </c>
      <c r="H125" s="21" t="str">
        <f>IF(COUNT('Analytical Calibration'!C127:D127)=2,G125*slope+intercept,"")</f>
        <v/>
      </c>
      <c r="I125" s="21">
        <f>'Analytical Calibration'!D127</f>
        <v>0</v>
      </c>
      <c r="J125" s="21" t="e">
        <f t="shared" si="5"/>
        <v>#VALUE!</v>
      </c>
      <c r="K125" s="22" t="str">
        <f t="shared" si="6"/>
        <v/>
      </c>
    </row>
    <row r="126" spans="1:11" ht="12.75">
      <c r="A126">
        <f>IF(COUNT('Analytical Calibration'!C126:D126)=2,'Analytical Calibration'!B126*'Analytical Calibration'!C126,0)</f>
        <v>0</v>
      </c>
      <c r="B126">
        <f>IF(COUNT('Analytical Calibration'!C126:D126)=2,'Analytical Calibration'!B126*'Analytical Calibration'!D126,0)</f>
        <v>0</v>
      </c>
      <c r="C126">
        <f>IF(COUNT('Analytical Calibration'!C126:D126)=2,'Analytical Calibration'!B126*A126*B126,0)</f>
        <v>0</v>
      </c>
      <c r="D126">
        <f>IF(COUNT('Analytical Calibration'!C126:D126)=2,'Analytical Calibration'!B126*A126^2,0)</f>
        <v>0</v>
      </c>
      <c r="E126" s="2">
        <f>IF(COUNT('Analytical Calibration'!C126:D126)=2,'Analytical Calibration'!B126*(B126-meany)^2,0)</f>
        <v>0</v>
      </c>
      <c r="F126" s="3">
        <f>IF(COUNT('Analytical Calibration'!C126:D126)=2,'Analytical Calibration'!B126*(B126-intercept-slope*A126)^2,0)</f>
        <v>0</v>
      </c>
      <c r="G126" s="21" t="str">
        <f>IF(COUNT('Analytical Calibration'!C128:D128)=2,'Analytical Calibration'!C128,"")</f>
        <v/>
      </c>
      <c r="H126" s="21" t="str">
        <f>IF(COUNT('Analytical Calibration'!C128:D128)=2,G126*slope+intercept,"")</f>
        <v/>
      </c>
      <c r="I126" s="21">
        <f>'Analytical Calibration'!D128</f>
        <v>0</v>
      </c>
      <c r="J126" s="21" t="e">
        <f t="shared" si="5"/>
        <v>#VALUE!</v>
      </c>
      <c r="K126" s="22" t="str">
        <f t="shared" si="6"/>
        <v/>
      </c>
    </row>
    <row r="127" spans="1:11" ht="12.75">
      <c r="A127">
        <f>IF(COUNT('Analytical Calibration'!C127:D127)=2,'Analytical Calibration'!B127*'Analytical Calibration'!C127,0)</f>
        <v>0</v>
      </c>
      <c r="B127">
        <f>IF(COUNT('Analytical Calibration'!C127:D127)=2,'Analytical Calibration'!B127*'Analytical Calibration'!D127,0)</f>
        <v>0</v>
      </c>
      <c r="C127">
        <f>IF(COUNT('Analytical Calibration'!C127:D127)=2,'Analytical Calibration'!B127*A127*B127,0)</f>
        <v>0</v>
      </c>
      <c r="D127">
        <f>IF(COUNT('Analytical Calibration'!C127:D127)=2,'Analytical Calibration'!B127*A127^2,0)</f>
        <v>0</v>
      </c>
      <c r="E127" s="2">
        <f>IF(COUNT('Analytical Calibration'!C127:D127)=2,'Analytical Calibration'!B127*(B127-meany)^2,0)</f>
        <v>0</v>
      </c>
      <c r="F127" s="3">
        <f>IF(COUNT('Analytical Calibration'!C127:D127)=2,'Analytical Calibration'!B127*(B127-intercept-slope*A127)^2,0)</f>
        <v>0</v>
      </c>
      <c r="G127" s="21" t="str">
        <f>IF(COUNT('Analytical Calibration'!C129:D129)=2,'Analytical Calibration'!C129,"")</f>
        <v/>
      </c>
      <c r="H127" s="21" t="str">
        <f>IF(COUNT('Analytical Calibration'!C129:D129)=2,G127*slope+intercept,"")</f>
        <v/>
      </c>
      <c r="I127" s="21">
        <f>'Analytical Calibration'!D129</f>
        <v>0</v>
      </c>
      <c r="J127" s="21" t="e">
        <f t="shared" si="5"/>
        <v>#VALUE!</v>
      </c>
      <c r="K127" s="22" t="str">
        <f t="shared" si="6"/>
        <v/>
      </c>
    </row>
    <row r="128" spans="1:11" ht="12.75">
      <c r="A128">
        <f>IF(COUNT('Analytical Calibration'!C128:D128)=2,'Analytical Calibration'!B128*'Analytical Calibration'!C128,0)</f>
        <v>0</v>
      </c>
      <c r="B128">
        <f>IF(COUNT('Analytical Calibration'!C128:D128)=2,'Analytical Calibration'!B128*'Analytical Calibration'!D128,0)</f>
        <v>0</v>
      </c>
      <c r="C128">
        <f>IF(COUNT('Analytical Calibration'!C128:D128)=2,'Analytical Calibration'!B128*A128*B128,0)</f>
        <v>0</v>
      </c>
      <c r="D128">
        <f>IF(COUNT('Analytical Calibration'!C128:D128)=2,'Analytical Calibration'!B128*A128^2,0)</f>
        <v>0</v>
      </c>
      <c r="E128" s="2">
        <f>IF(COUNT('Analytical Calibration'!C128:D128)=2,'Analytical Calibration'!B128*(B128-meany)^2,0)</f>
        <v>0</v>
      </c>
      <c r="F128" s="3">
        <f>IF(COUNT('Analytical Calibration'!C128:D128)=2,'Analytical Calibration'!B128*(B128-intercept-slope*A128)^2,0)</f>
        <v>0</v>
      </c>
      <c r="G128" s="21" t="str">
        <f>IF(COUNT('Analytical Calibration'!C130:D130)=2,'Analytical Calibration'!C130,"")</f>
        <v/>
      </c>
      <c r="H128" s="21" t="str">
        <f>IF(COUNT('Analytical Calibration'!C130:D130)=2,G128*slope+intercept,"")</f>
        <v/>
      </c>
      <c r="I128" s="21">
        <f>'Analytical Calibration'!D130</f>
        <v>0</v>
      </c>
      <c r="J128" s="21" t="e">
        <f t="shared" si="5"/>
        <v>#VALUE!</v>
      </c>
      <c r="K128" s="22" t="str">
        <f t="shared" si="6"/>
        <v/>
      </c>
    </row>
    <row r="129" spans="1:11" ht="12.75">
      <c r="A129">
        <f>IF(COUNT('Analytical Calibration'!C129:D129)=2,'Analytical Calibration'!B129*'Analytical Calibration'!C129,0)</f>
        <v>0</v>
      </c>
      <c r="B129">
        <f>IF(COUNT('Analytical Calibration'!C129:D129)=2,'Analytical Calibration'!B129*'Analytical Calibration'!D129,0)</f>
        <v>0</v>
      </c>
      <c r="C129">
        <f>IF(COUNT('Analytical Calibration'!C129:D129)=2,'Analytical Calibration'!B129*A129*B129,0)</f>
        <v>0</v>
      </c>
      <c r="D129">
        <f>IF(COUNT('Analytical Calibration'!C129:D129)=2,'Analytical Calibration'!B129*A129^2,0)</f>
        <v>0</v>
      </c>
      <c r="E129" s="2">
        <f>IF(COUNT('Analytical Calibration'!C129:D129)=2,'Analytical Calibration'!B129*(B129-meany)^2,0)</f>
        <v>0</v>
      </c>
      <c r="F129" s="3">
        <f>IF(COUNT('Analytical Calibration'!C129:D129)=2,'Analytical Calibration'!B129*(B129-intercept-slope*A129)^2,0)</f>
        <v>0</v>
      </c>
      <c r="G129" s="21" t="str">
        <f>IF(COUNT('Analytical Calibration'!C131:D131)=2,'Analytical Calibration'!C131,"")</f>
        <v/>
      </c>
      <c r="H129" s="21" t="str">
        <f>IF(COUNT('Analytical Calibration'!C131:D131)=2,G129*slope+intercept,"")</f>
        <v/>
      </c>
      <c r="I129" s="21">
        <f>'Analytical Calibration'!D131</f>
        <v>0</v>
      </c>
      <c r="J129" s="21" t="e">
        <f t="shared" si="5"/>
        <v>#VALUE!</v>
      </c>
      <c r="K129" s="22" t="str">
        <f t="shared" si="6"/>
        <v/>
      </c>
    </row>
    <row r="130" spans="1:11" ht="12.75">
      <c r="A130">
        <f>IF(COUNT('Analytical Calibration'!C130:D130)=2,'Analytical Calibration'!B130*'Analytical Calibration'!C130,0)</f>
        <v>0</v>
      </c>
      <c r="B130">
        <f>IF(COUNT('Analytical Calibration'!C130:D130)=2,'Analytical Calibration'!B130*'Analytical Calibration'!D130,0)</f>
        <v>0</v>
      </c>
      <c r="C130">
        <f>IF(COUNT('Analytical Calibration'!C130:D130)=2,'Analytical Calibration'!B130*A130*B130,0)</f>
        <v>0</v>
      </c>
      <c r="D130">
        <f>IF(COUNT('Analytical Calibration'!C130:D130)=2,'Analytical Calibration'!B130*A130^2,0)</f>
        <v>0</v>
      </c>
      <c r="E130" s="2">
        <f>IF(COUNT('Analytical Calibration'!C130:D130)=2,'Analytical Calibration'!B130*(B130-meany)^2,0)</f>
        <v>0</v>
      </c>
      <c r="F130" s="3">
        <f>IF(COUNT('Analytical Calibration'!C130:D130)=2,'Analytical Calibration'!B130*(B130-intercept-slope*A130)^2,0)</f>
        <v>0</v>
      </c>
      <c r="G130" s="21" t="str">
        <f>IF(COUNT('Analytical Calibration'!C132:D132)=2,'Analytical Calibration'!C132,"")</f>
        <v/>
      </c>
      <c r="H130" s="21" t="str">
        <f>IF(COUNT('Analytical Calibration'!C132:D132)=2,G130*slope+intercept,"")</f>
        <v/>
      </c>
      <c r="I130" s="21">
        <f>'Analytical Calibration'!D132</f>
        <v>0</v>
      </c>
      <c r="J130" s="21" t="e">
        <f t="shared" si="5"/>
        <v>#VALUE!</v>
      </c>
      <c r="K130" s="22" t="str">
        <f t="shared" si="6"/>
        <v/>
      </c>
    </row>
    <row r="131" spans="1:11" ht="12.75">
      <c r="A131">
        <f>IF(COUNT('Analytical Calibration'!C131:D131)=2,'Analytical Calibration'!B131*'Analytical Calibration'!C131,0)</f>
        <v>0</v>
      </c>
      <c r="B131">
        <f>IF(COUNT('Analytical Calibration'!C131:D131)=2,'Analytical Calibration'!B131*'Analytical Calibration'!D131,0)</f>
        <v>0</v>
      </c>
      <c r="C131">
        <f>IF(COUNT('Analytical Calibration'!C131:D131)=2,'Analytical Calibration'!B131*A131*B131,0)</f>
        <v>0</v>
      </c>
      <c r="D131">
        <f>IF(COUNT('Analytical Calibration'!C131:D131)=2,'Analytical Calibration'!B131*A131^2,0)</f>
        <v>0</v>
      </c>
      <c r="E131" s="2">
        <f>IF(COUNT('Analytical Calibration'!C131:D131)=2,'Analytical Calibration'!B131*(B131-meany)^2,0)</f>
        <v>0</v>
      </c>
      <c r="F131" s="3">
        <f>IF(COUNT('Analytical Calibration'!C131:D131)=2,'Analytical Calibration'!B131*(B131-intercept-slope*A131)^2,0)</f>
        <v>0</v>
      </c>
      <c r="G131" s="21" t="str">
        <f>IF(COUNT('Analytical Calibration'!C133:D133)=2,'Analytical Calibration'!C133,"")</f>
        <v/>
      </c>
      <c r="H131" s="21" t="str">
        <f>IF(COUNT('Analytical Calibration'!C133:D133)=2,G131*slope+intercept,"")</f>
        <v/>
      </c>
      <c r="I131" s="21">
        <f>'Analytical Calibration'!D133</f>
        <v>0</v>
      </c>
      <c r="J131" s="21" t="e">
        <f t="shared" si="5"/>
        <v>#VALUE!</v>
      </c>
      <c r="K131" s="22" t="str">
        <f t="shared" si="6"/>
        <v/>
      </c>
    </row>
    <row r="132" spans="1:11" ht="12.75">
      <c r="A132">
        <f>IF(COUNT('Analytical Calibration'!C132:D132)=2,'Analytical Calibration'!B132*'Analytical Calibration'!C132,0)</f>
        <v>0</v>
      </c>
      <c r="B132">
        <f>IF(COUNT('Analytical Calibration'!C132:D132)=2,'Analytical Calibration'!B132*'Analytical Calibration'!D132,0)</f>
        <v>0</v>
      </c>
      <c r="C132">
        <f>IF(COUNT('Analytical Calibration'!C132:D132)=2,'Analytical Calibration'!B132*A132*B132,0)</f>
        <v>0</v>
      </c>
      <c r="D132">
        <f>IF(COUNT('Analytical Calibration'!C132:D132)=2,'Analytical Calibration'!B132*A132^2,0)</f>
        <v>0</v>
      </c>
      <c r="E132" s="2">
        <f>IF(COUNT('Analytical Calibration'!C132:D132)=2,'Analytical Calibration'!B132*(B132-meany)^2,0)</f>
        <v>0</v>
      </c>
      <c r="F132" s="3">
        <f>IF(COUNT('Analytical Calibration'!C132:D132)=2,'Analytical Calibration'!B132*(B132-intercept-slope*A132)^2,0)</f>
        <v>0</v>
      </c>
      <c r="G132" s="21" t="str">
        <f>IF(COUNT('Analytical Calibration'!C134:D134)=2,'Analytical Calibration'!C134,"")</f>
        <v/>
      </c>
      <c r="H132" s="21" t="str">
        <f>IF(COUNT('Analytical Calibration'!C134:D134)=2,G132*slope+intercept,"")</f>
        <v/>
      </c>
      <c r="I132" s="21">
        <f>'Analytical Calibration'!D134</f>
        <v>0</v>
      </c>
      <c r="J132" s="21" t="e">
        <f t="shared" si="5"/>
        <v>#VALUE!</v>
      </c>
      <c r="K132" s="22" t="str">
        <f t="shared" si="6"/>
        <v/>
      </c>
    </row>
    <row r="133" spans="1:11" ht="12.75">
      <c r="A133">
        <f>IF(COUNT('Analytical Calibration'!C133:D133)=2,'Analytical Calibration'!B133*'Analytical Calibration'!C133,0)</f>
        <v>0</v>
      </c>
      <c r="B133">
        <f>IF(COUNT('Analytical Calibration'!C133:D133)=2,'Analytical Calibration'!B133*'Analytical Calibration'!D133,0)</f>
        <v>0</v>
      </c>
      <c r="C133">
        <f>IF(COUNT('Analytical Calibration'!C133:D133)=2,'Analytical Calibration'!B133*A133*B133,0)</f>
        <v>0</v>
      </c>
      <c r="D133">
        <f>IF(COUNT('Analytical Calibration'!C133:D133)=2,'Analytical Calibration'!B133*A133^2,0)</f>
        <v>0</v>
      </c>
      <c r="E133" s="2">
        <f>IF(COUNT('Analytical Calibration'!C133:D133)=2,'Analytical Calibration'!B133*(B133-meany)^2,0)</f>
        <v>0</v>
      </c>
      <c r="F133" s="3">
        <f>IF(COUNT('Analytical Calibration'!C133:D133)=2,'Analytical Calibration'!B133*(B133-intercept-slope*A133)^2,0)</f>
        <v>0</v>
      </c>
      <c r="G133" s="21" t="str">
        <f>IF(COUNT('Analytical Calibration'!C135:D135)=2,'Analytical Calibration'!C135,"")</f>
        <v/>
      </c>
      <c r="H133" s="21" t="str">
        <f>IF(COUNT('Analytical Calibration'!C135:D135)=2,G133*slope+intercept,"")</f>
        <v/>
      </c>
      <c r="I133" s="21">
        <f>'Analytical Calibration'!D135</f>
        <v>0</v>
      </c>
      <c r="J133" s="21" t="e">
        <f t="shared" si="5"/>
        <v>#VALUE!</v>
      </c>
      <c r="K133" s="22" t="str">
        <f t="shared" si="6"/>
        <v/>
      </c>
    </row>
    <row r="134" spans="1:11" ht="12.75">
      <c r="A134">
        <f>IF(COUNT('Analytical Calibration'!C134:D134)=2,'Analytical Calibration'!B134*'Analytical Calibration'!C134,0)</f>
        <v>0</v>
      </c>
      <c r="B134">
        <f>IF(COUNT('Analytical Calibration'!C134:D134)=2,'Analytical Calibration'!B134*'Analytical Calibration'!D134,0)</f>
        <v>0</v>
      </c>
      <c r="C134">
        <f>IF(COUNT('Analytical Calibration'!C134:D134)=2,'Analytical Calibration'!B134*A134*B134,0)</f>
        <v>0</v>
      </c>
      <c r="D134">
        <f>IF(COUNT('Analytical Calibration'!C134:D134)=2,'Analytical Calibration'!B134*A134^2,0)</f>
        <v>0</v>
      </c>
      <c r="E134" s="2">
        <f>IF(COUNT('Analytical Calibration'!C134:D134)=2,'Analytical Calibration'!B134*(B134-meany)^2,0)</f>
        <v>0</v>
      </c>
      <c r="F134" s="3">
        <f>IF(COUNT('Analytical Calibration'!C134:D134)=2,'Analytical Calibration'!B134*(B134-intercept-slope*A134)^2,0)</f>
        <v>0</v>
      </c>
      <c r="G134" s="21" t="str">
        <f>IF(COUNT('Analytical Calibration'!C136:D136)=2,'Analytical Calibration'!C136,"")</f>
        <v/>
      </c>
      <c r="H134" s="21" t="str">
        <f>IF(COUNT('Analytical Calibration'!C136:D136)=2,G134*slope+intercept,"")</f>
        <v/>
      </c>
      <c r="I134" s="21">
        <f>'Analytical Calibration'!D136</f>
        <v>0</v>
      </c>
      <c r="J134" s="21" t="e">
        <f t="shared" si="5"/>
        <v>#VALUE!</v>
      </c>
      <c r="K134" s="22" t="str">
        <f t="shared" si="6"/>
        <v/>
      </c>
    </row>
    <row r="135" spans="1:11" ht="12.75">
      <c r="A135">
        <f>IF(COUNT('Analytical Calibration'!C135:D135)=2,'Analytical Calibration'!B135*'Analytical Calibration'!C135,0)</f>
        <v>0</v>
      </c>
      <c r="B135">
        <f>IF(COUNT('Analytical Calibration'!C135:D135)=2,'Analytical Calibration'!B135*'Analytical Calibration'!D135,0)</f>
        <v>0</v>
      </c>
      <c r="C135">
        <f>IF(COUNT('Analytical Calibration'!C135:D135)=2,'Analytical Calibration'!B135*A135*B135,0)</f>
        <v>0</v>
      </c>
      <c r="D135">
        <f>IF(COUNT('Analytical Calibration'!C135:D135)=2,'Analytical Calibration'!B135*A135^2,0)</f>
        <v>0</v>
      </c>
      <c r="E135" s="2">
        <f>IF(COUNT('Analytical Calibration'!C135:D135)=2,'Analytical Calibration'!B135*(B135-meany)^2,0)</f>
        <v>0</v>
      </c>
      <c r="F135" s="3">
        <f>IF(COUNT('Analytical Calibration'!C135:D135)=2,'Analytical Calibration'!B135*(B135-intercept-slope*A135)^2,0)</f>
        <v>0</v>
      </c>
      <c r="G135" s="21" t="str">
        <f>IF(COUNT('Analytical Calibration'!C137:D137)=2,'Analytical Calibration'!C137,"")</f>
        <v/>
      </c>
      <c r="H135" s="21" t="str">
        <f>IF(COUNT('Analytical Calibration'!C137:D137)=2,G135*slope+intercept,"")</f>
        <v/>
      </c>
      <c r="I135" s="21">
        <f>'Analytical Calibration'!D137</f>
        <v>0</v>
      </c>
      <c r="J135" s="21" t="e">
        <f t="shared" si="5"/>
        <v>#VALUE!</v>
      </c>
      <c r="K135" s="22" t="str">
        <f t="shared" si="6"/>
        <v/>
      </c>
    </row>
    <row r="136" spans="1:11" ht="12.75">
      <c r="A136">
        <f>IF(COUNT('Analytical Calibration'!C136:D136)=2,'Analytical Calibration'!B136*'Analytical Calibration'!C136,0)</f>
        <v>0</v>
      </c>
      <c r="B136">
        <f>IF(COUNT('Analytical Calibration'!C136:D136)=2,'Analytical Calibration'!B136*'Analytical Calibration'!D136,0)</f>
        <v>0</v>
      </c>
      <c r="C136">
        <f>IF(COUNT('Analytical Calibration'!C136:D136)=2,'Analytical Calibration'!B136*A136*B136,0)</f>
        <v>0</v>
      </c>
      <c r="D136">
        <f>IF(COUNT('Analytical Calibration'!C136:D136)=2,'Analytical Calibration'!B136*A136^2,0)</f>
        <v>0</v>
      </c>
      <c r="E136" s="2">
        <f>IF(COUNT('Analytical Calibration'!C136:D136)=2,'Analytical Calibration'!B136*(B136-meany)^2,0)</f>
        <v>0</v>
      </c>
      <c r="F136" s="3">
        <f>IF(COUNT('Analytical Calibration'!C136:D136)=2,'Analytical Calibration'!B136*(B136-intercept-slope*A136)^2,0)</f>
        <v>0</v>
      </c>
      <c r="G136" s="21" t="str">
        <f>IF(COUNT('Analytical Calibration'!C138:D138)=2,'Analytical Calibration'!C138,"")</f>
        <v/>
      </c>
      <c r="H136" s="21" t="str">
        <f>IF(COUNT('Analytical Calibration'!C138:D138)=2,G136*slope+intercept,"")</f>
        <v/>
      </c>
      <c r="I136" s="21">
        <f>'Analytical Calibration'!D138</f>
        <v>0</v>
      </c>
      <c r="J136" s="21" t="e">
        <f t="shared" si="5"/>
        <v>#VALUE!</v>
      </c>
      <c r="K136" s="22" t="str">
        <f t="shared" si="6"/>
        <v/>
      </c>
    </row>
    <row r="137" spans="1:11" ht="12.75">
      <c r="A137">
        <f>IF(COUNT('Analytical Calibration'!C137:D137)=2,'Analytical Calibration'!B137*'Analytical Calibration'!C137,0)</f>
        <v>0</v>
      </c>
      <c r="B137">
        <f>IF(COUNT('Analytical Calibration'!C137:D137)=2,'Analytical Calibration'!B137*'Analytical Calibration'!D137,0)</f>
        <v>0</v>
      </c>
      <c r="C137">
        <f>IF(COUNT('Analytical Calibration'!C137:D137)=2,'Analytical Calibration'!B137*A137*B137,0)</f>
        <v>0</v>
      </c>
      <c r="D137">
        <f>IF(COUNT('Analytical Calibration'!C137:D137)=2,'Analytical Calibration'!B137*A137^2,0)</f>
        <v>0</v>
      </c>
      <c r="E137" s="2">
        <f>IF(COUNT('Analytical Calibration'!C137:D137)=2,'Analytical Calibration'!B137*(B137-meany)^2,0)</f>
        <v>0</v>
      </c>
      <c r="F137" s="3">
        <f>IF(COUNT('Analytical Calibration'!C137:D137)=2,'Analytical Calibration'!B137*(B137-intercept-slope*A137)^2,0)</f>
        <v>0</v>
      </c>
      <c r="G137" s="21" t="str">
        <f>IF(COUNT('Analytical Calibration'!C139:D139)=2,'Analytical Calibration'!C139,"")</f>
        <v/>
      </c>
      <c r="H137" s="21" t="str">
        <f>IF(COUNT('Analytical Calibration'!C139:D139)=2,G137*slope+intercept,"")</f>
        <v/>
      </c>
      <c r="I137" s="21">
        <f>'Analytical Calibration'!D139</f>
        <v>0</v>
      </c>
      <c r="J137" s="21" t="e">
        <f t="shared" si="5"/>
        <v>#VALUE!</v>
      </c>
      <c r="K137" s="22" t="str">
        <f t="shared" si="6"/>
        <v/>
      </c>
    </row>
    <row r="138" spans="1:11" ht="12.75">
      <c r="A138">
        <f>IF(COUNT('Analytical Calibration'!C138:D138)=2,'Analytical Calibration'!B138*'Analytical Calibration'!C138,0)</f>
        <v>0</v>
      </c>
      <c r="B138">
        <f>IF(COUNT('Analytical Calibration'!C138:D138)=2,'Analytical Calibration'!B138*'Analytical Calibration'!D138,0)</f>
        <v>0</v>
      </c>
      <c r="C138">
        <f>IF(COUNT('Analytical Calibration'!C138:D138)=2,'Analytical Calibration'!B138*A138*B138,0)</f>
        <v>0</v>
      </c>
      <c r="D138">
        <f>IF(COUNT('Analytical Calibration'!C138:D138)=2,'Analytical Calibration'!B138*A138^2,0)</f>
        <v>0</v>
      </c>
      <c r="E138" s="2">
        <f>IF(COUNT('Analytical Calibration'!C138:D138)=2,'Analytical Calibration'!B138*(B138-meany)^2,0)</f>
        <v>0</v>
      </c>
      <c r="F138" s="3">
        <f>IF(COUNT('Analytical Calibration'!C138:D138)=2,'Analytical Calibration'!B138*(B138-intercept-slope*A138)^2,0)</f>
        <v>0</v>
      </c>
      <c r="G138" s="21" t="str">
        <f>IF(COUNT('Analytical Calibration'!C140:D140)=2,'Analytical Calibration'!C140,"")</f>
        <v/>
      </c>
      <c r="H138" s="21" t="str">
        <f>IF(COUNT('Analytical Calibration'!C140:D140)=2,G138*slope+intercept,"")</f>
        <v/>
      </c>
      <c r="I138" s="21">
        <f>'Analytical Calibration'!D140</f>
        <v>0</v>
      </c>
      <c r="J138" s="21" t="e">
        <f t="shared" si="5"/>
        <v>#VALUE!</v>
      </c>
      <c r="K138" s="22" t="str">
        <f t="shared" si="6"/>
        <v/>
      </c>
    </row>
    <row r="139" spans="1:11" ht="12.75">
      <c r="A139">
        <f>IF(COUNT('Analytical Calibration'!C139:D139)=2,'Analytical Calibration'!B139*'Analytical Calibration'!C139,0)</f>
        <v>0</v>
      </c>
      <c r="B139">
        <f>IF(COUNT('Analytical Calibration'!C139:D139)=2,'Analytical Calibration'!B139*'Analytical Calibration'!D139,0)</f>
        <v>0</v>
      </c>
      <c r="C139">
        <f>IF(COUNT('Analytical Calibration'!C139:D139)=2,'Analytical Calibration'!B139*A139*B139,0)</f>
        <v>0</v>
      </c>
      <c r="D139">
        <f>IF(COUNT('Analytical Calibration'!C139:D139)=2,'Analytical Calibration'!B139*A139^2,0)</f>
        <v>0</v>
      </c>
      <c r="E139" s="2">
        <f>IF(COUNT('Analytical Calibration'!C139:D139)=2,'Analytical Calibration'!B139*(B139-meany)^2,0)</f>
        <v>0</v>
      </c>
      <c r="F139" s="3">
        <f>IF(COUNT('Analytical Calibration'!C139:D139)=2,'Analytical Calibration'!B139*(B139-intercept-slope*A139)^2,0)</f>
        <v>0</v>
      </c>
      <c r="G139" s="21" t="str">
        <f>IF(COUNT('Analytical Calibration'!C141:D141)=2,'Analytical Calibration'!C141,"")</f>
        <v/>
      </c>
      <c r="H139" s="21" t="str">
        <f>IF(COUNT('Analytical Calibration'!C141:D141)=2,G139*slope+intercept,"")</f>
        <v/>
      </c>
      <c r="I139" s="21">
        <f>'Analytical Calibration'!D141</f>
        <v>0</v>
      </c>
      <c r="J139" s="21" t="e">
        <f t="shared" si="5"/>
        <v>#VALUE!</v>
      </c>
      <c r="K139" s="22" t="str">
        <f t="shared" si="6"/>
        <v/>
      </c>
    </row>
    <row r="140" spans="1:11" ht="12.75">
      <c r="A140">
        <f>IF(COUNT('Analytical Calibration'!C140:D140)=2,'Analytical Calibration'!B140*'Analytical Calibration'!C140,0)</f>
        <v>0</v>
      </c>
      <c r="B140">
        <f>IF(COUNT('Analytical Calibration'!C140:D140)=2,'Analytical Calibration'!B140*'Analytical Calibration'!D140,0)</f>
        <v>0</v>
      </c>
      <c r="C140">
        <f>IF(COUNT('Analytical Calibration'!C140:D140)=2,'Analytical Calibration'!B140*A140*B140,0)</f>
        <v>0</v>
      </c>
      <c r="D140">
        <f>IF(COUNT('Analytical Calibration'!C140:D140)=2,'Analytical Calibration'!B140*A140^2,0)</f>
        <v>0</v>
      </c>
      <c r="E140" s="2">
        <f>IF(COUNT('Analytical Calibration'!C140:D140)=2,'Analytical Calibration'!B140*(B140-meany)^2,0)</f>
        <v>0</v>
      </c>
      <c r="F140" s="3">
        <f>IF(COUNT('Analytical Calibration'!C140:D140)=2,'Analytical Calibration'!B140*(B140-intercept-slope*A140)^2,0)</f>
        <v>0</v>
      </c>
      <c r="G140" s="21" t="str">
        <f>IF(COUNT('Analytical Calibration'!C142:D142)=2,'Analytical Calibration'!C142,"")</f>
        <v/>
      </c>
      <c r="H140" s="21" t="str">
        <f>IF(COUNT('Analytical Calibration'!C142:D142)=2,G140*slope+intercept,"")</f>
        <v/>
      </c>
      <c r="I140" s="21">
        <f>'Analytical Calibration'!D142</f>
        <v>0</v>
      </c>
      <c r="J140" s="21" t="e">
        <f t="shared" si="5"/>
        <v>#VALUE!</v>
      </c>
      <c r="K140" s="22" t="str">
        <f t="shared" si="6"/>
        <v/>
      </c>
    </row>
    <row r="141" spans="1:11" ht="12.75">
      <c r="A141">
        <f>IF(COUNT('Analytical Calibration'!C141:D141)=2,'Analytical Calibration'!B141*'Analytical Calibration'!C141,0)</f>
        <v>0</v>
      </c>
      <c r="B141">
        <f>IF(COUNT('Analytical Calibration'!C141:D141)=2,'Analytical Calibration'!B141*'Analytical Calibration'!D141,0)</f>
        <v>0</v>
      </c>
      <c r="C141">
        <f>IF(COUNT('Analytical Calibration'!C141:D141)=2,'Analytical Calibration'!B141*A141*B141,0)</f>
        <v>0</v>
      </c>
      <c r="D141">
        <f>IF(COUNT('Analytical Calibration'!C141:D141)=2,'Analytical Calibration'!B141*A141^2,0)</f>
        <v>0</v>
      </c>
      <c r="E141" s="2">
        <f>IF(COUNT('Analytical Calibration'!C141:D141)=2,'Analytical Calibration'!B141*(B141-meany)^2,0)</f>
        <v>0</v>
      </c>
      <c r="F141" s="3">
        <f>IF(COUNT('Analytical Calibration'!C141:D141)=2,'Analytical Calibration'!B141*(B141-intercept-slope*A141)^2,0)</f>
        <v>0</v>
      </c>
      <c r="G141" s="21" t="str">
        <f>IF(COUNT('Analytical Calibration'!C143:D143)=2,'Analytical Calibration'!C143,"")</f>
        <v/>
      </c>
      <c r="H141" s="21" t="str">
        <f>IF(COUNT('Analytical Calibration'!C143:D143)=2,G141*slope+intercept,"")</f>
        <v/>
      </c>
      <c r="I141" s="21">
        <f>'Analytical Calibration'!D143</f>
        <v>0</v>
      </c>
      <c r="J141" s="21" t="e">
        <f t="shared" si="5"/>
        <v>#VALUE!</v>
      </c>
      <c r="K141" s="22" t="str">
        <f t="shared" si="6"/>
        <v/>
      </c>
    </row>
    <row r="142" spans="1:11" ht="12.75">
      <c r="A142">
        <f>IF(COUNT('Analytical Calibration'!C142:D142)=2,'Analytical Calibration'!B142*'Analytical Calibration'!C142,0)</f>
        <v>0</v>
      </c>
      <c r="B142">
        <f>IF(COUNT('Analytical Calibration'!C142:D142)=2,'Analytical Calibration'!B142*'Analytical Calibration'!D142,0)</f>
        <v>0</v>
      </c>
      <c r="C142">
        <f>IF(COUNT('Analytical Calibration'!C142:D142)=2,'Analytical Calibration'!B142*A142*B142,0)</f>
        <v>0</v>
      </c>
      <c r="D142">
        <f>IF(COUNT('Analytical Calibration'!C142:D142)=2,'Analytical Calibration'!B142*A142^2,0)</f>
        <v>0</v>
      </c>
      <c r="E142" s="2">
        <f>IF(COUNT('Analytical Calibration'!C142:D142)=2,'Analytical Calibration'!B142*(B142-meany)^2,0)</f>
        <v>0</v>
      </c>
      <c r="F142" s="3">
        <f>IF(COUNT('Analytical Calibration'!C142:D142)=2,'Analytical Calibration'!B142*(B142-intercept-slope*A142)^2,0)</f>
        <v>0</v>
      </c>
      <c r="G142" s="21" t="str">
        <f>IF(COUNT('Analytical Calibration'!C144:D144)=2,'Analytical Calibration'!C144,"")</f>
        <v/>
      </c>
      <c r="H142" s="21" t="str">
        <f>IF(COUNT('Analytical Calibration'!C144:D144)=2,G142*slope+intercept,"")</f>
        <v/>
      </c>
      <c r="I142" s="21">
        <f>'Analytical Calibration'!D144</f>
        <v>0</v>
      </c>
      <c r="J142" s="21" t="e">
        <f t="shared" si="5"/>
        <v>#VALUE!</v>
      </c>
      <c r="K142" s="22" t="str">
        <f t="shared" si="6"/>
        <v/>
      </c>
    </row>
    <row r="143" spans="1:11" ht="12.75">
      <c r="A143">
        <f>IF(COUNT('Analytical Calibration'!C143:D143)=2,'Analytical Calibration'!B143*'Analytical Calibration'!C143,0)</f>
        <v>0</v>
      </c>
      <c r="B143">
        <f>IF(COUNT('Analytical Calibration'!C143:D143)=2,'Analytical Calibration'!B143*'Analytical Calibration'!D143,0)</f>
        <v>0</v>
      </c>
      <c r="C143">
        <f>IF(COUNT('Analytical Calibration'!C143:D143)=2,'Analytical Calibration'!B143*A143*B143,0)</f>
        <v>0</v>
      </c>
      <c r="D143">
        <f>IF(COUNT('Analytical Calibration'!C143:D143)=2,'Analytical Calibration'!B143*A143^2,0)</f>
        <v>0</v>
      </c>
      <c r="E143" s="2">
        <f>IF(COUNT('Analytical Calibration'!C143:D143)=2,'Analytical Calibration'!B143*(B143-meany)^2,0)</f>
        <v>0</v>
      </c>
      <c r="F143" s="3">
        <f>IF(COUNT('Analytical Calibration'!C143:D143)=2,'Analytical Calibration'!B143*(B143-intercept-slope*A143)^2,0)</f>
        <v>0</v>
      </c>
      <c r="G143" s="21" t="str">
        <f>IF(COUNT('Analytical Calibration'!C145:D145)=2,'Analytical Calibration'!C145,"")</f>
        <v/>
      </c>
      <c r="H143" s="21" t="str">
        <f>IF(COUNT('Analytical Calibration'!C145:D145)=2,G143*slope+intercept,"")</f>
        <v/>
      </c>
      <c r="I143" s="21">
        <f>'Analytical Calibration'!D145</f>
        <v>0</v>
      </c>
      <c r="J143" s="21" t="e">
        <f t="shared" si="5"/>
        <v>#VALUE!</v>
      </c>
      <c r="K143" s="22" t="str">
        <f t="shared" si="6"/>
        <v/>
      </c>
    </row>
    <row r="144" spans="1:11" ht="12.75">
      <c r="A144">
        <f>IF(COUNT('Analytical Calibration'!C144:D144)=2,'Analytical Calibration'!B144*'Analytical Calibration'!C144,0)</f>
        <v>0</v>
      </c>
      <c r="B144">
        <f>IF(COUNT('Analytical Calibration'!C144:D144)=2,'Analytical Calibration'!B144*'Analytical Calibration'!D144,0)</f>
        <v>0</v>
      </c>
      <c r="C144">
        <f>IF(COUNT('Analytical Calibration'!C144:D144)=2,'Analytical Calibration'!B144*A144*B144,0)</f>
        <v>0</v>
      </c>
      <c r="D144">
        <f>IF(COUNT('Analytical Calibration'!C144:D144)=2,'Analytical Calibration'!B144*A144^2,0)</f>
        <v>0</v>
      </c>
      <c r="E144" s="2">
        <f>IF(COUNT('Analytical Calibration'!C144:D144)=2,'Analytical Calibration'!B144*(B144-meany)^2,0)</f>
        <v>0</v>
      </c>
      <c r="F144" s="3">
        <f>IF(COUNT('Analytical Calibration'!C144:D144)=2,'Analytical Calibration'!B144*(B144-intercept-slope*A144)^2,0)</f>
        <v>0</v>
      </c>
      <c r="G144" s="21" t="str">
        <f>IF(COUNT('Analytical Calibration'!C146:D146)=2,'Analytical Calibration'!C146,"")</f>
        <v/>
      </c>
      <c r="H144" s="21" t="str">
        <f>IF(COUNT('Analytical Calibration'!C146:D146)=2,G144*slope+intercept,"")</f>
        <v/>
      </c>
      <c r="I144" s="21">
        <f>'Analytical Calibration'!D146</f>
        <v>0</v>
      </c>
      <c r="J144" s="21" t="e">
        <f t="shared" si="5"/>
        <v>#VALUE!</v>
      </c>
      <c r="K144" s="22" t="str">
        <f t="shared" si="6"/>
        <v/>
      </c>
    </row>
    <row r="145" spans="1:11" ht="12.75">
      <c r="A145">
        <f>IF(COUNT('Analytical Calibration'!C145:D145)=2,'Analytical Calibration'!B145*'Analytical Calibration'!C145,0)</f>
        <v>0</v>
      </c>
      <c r="B145">
        <f>IF(COUNT('Analytical Calibration'!C145:D145)=2,'Analytical Calibration'!B145*'Analytical Calibration'!D145,0)</f>
        <v>0</v>
      </c>
      <c r="C145">
        <f>IF(COUNT('Analytical Calibration'!C145:D145)=2,'Analytical Calibration'!B145*A145*B145,0)</f>
        <v>0</v>
      </c>
      <c r="D145">
        <f>IF(COUNT('Analytical Calibration'!C145:D145)=2,'Analytical Calibration'!B145*A145^2,0)</f>
        <v>0</v>
      </c>
      <c r="E145" s="2">
        <f>IF(COUNT('Analytical Calibration'!C145:D145)=2,'Analytical Calibration'!B145*(B145-meany)^2,0)</f>
        <v>0</v>
      </c>
      <c r="F145" s="3">
        <f>IF(COUNT('Analytical Calibration'!C145:D145)=2,'Analytical Calibration'!B145*(B145-intercept-slope*A145)^2,0)</f>
        <v>0</v>
      </c>
      <c r="G145" s="21" t="str">
        <f>IF(COUNT('Analytical Calibration'!C147:D147)=2,'Analytical Calibration'!C147,"")</f>
        <v/>
      </c>
      <c r="H145" s="21" t="str">
        <f>IF(COUNT('Analytical Calibration'!C147:D147)=2,G145*slope+intercept,"")</f>
        <v/>
      </c>
      <c r="I145" s="21">
        <f>'Analytical Calibration'!D147</f>
        <v>0</v>
      </c>
      <c r="J145" s="21" t="e">
        <f t="shared" si="5"/>
        <v>#VALUE!</v>
      </c>
      <c r="K145" s="22" t="str">
        <f t="shared" si="6"/>
        <v/>
      </c>
    </row>
    <row r="146" spans="1:11" ht="12.75">
      <c r="A146">
        <f>IF(COUNT('Analytical Calibration'!C146:D146)=2,'Analytical Calibration'!B146*'Analytical Calibration'!C146,0)</f>
        <v>0</v>
      </c>
      <c r="B146">
        <f>IF(COUNT('Analytical Calibration'!C146:D146)=2,'Analytical Calibration'!B146*'Analytical Calibration'!D146,0)</f>
        <v>0</v>
      </c>
      <c r="C146">
        <f>IF(COUNT('Analytical Calibration'!C146:D146)=2,'Analytical Calibration'!B146*A146*B146,0)</f>
        <v>0</v>
      </c>
      <c r="D146">
        <f>IF(COUNT('Analytical Calibration'!C146:D146)=2,'Analytical Calibration'!B146*A146^2,0)</f>
        <v>0</v>
      </c>
      <c r="E146" s="2">
        <f>IF(COUNT('Analytical Calibration'!C146:D146)=2,'Analytical Calibration'!B146*(B146-meany)^2,0)</f>
        <v>0</v>
      </c>
      <c r="F146" s="3">
        <f>IF(COUNT('Analytical Calibration'!C146:D146)=2,'Analytical Calibration'!B146*(B146-intercept-slope*A146)^2,0)</f>
        <v>0</v>
      </c>
      <c r="G146" s="21" t="str">
        <f>IF(COUNT('Analytical Calibration'!C148:D148)=2,'Analytical Calibration'!C148,"")</f>
        <v/>
      </c>
      <c r="H146" s="21" t="str">
        <f>IF(COUNT('Analytical Calibration'!C148:D148)=2,G146*slope+intercept,"")</f>
        <v/>
      </c>
      <c r="I146" s="21">
        <f>'Analytical Calibration'!D148</f>
        <v>0</v>
      </c>
      <c r="J146" s="21" t="e">
        <f t="shared" si="5"/>
        <v>#VALUE!</v>
      </c>
      <c r="K146" s="22" t="str">
        <f t="shared" si="6"/>
        <v/>
      </c>
    </row>
    <row r="147" spans="1:11" ht="12.75">
      <c r="A147">
        <f>IF(COUNT('Analytical Calibration'!C147:D147)=2,'Analytical Calibration'!B147*'Analytical Calibration'!C147,0)</f>
        <v>0</v>
      </c>
      <c r="B147">
        <f>IF(COUNT('Analytical Calibration'!C147:D147)=2,'Analytical Calibration'!B147*'Analytical Calibration'!D147,0)</f>
        <v>0</v>
      </c>
      <c r="C147">
        <f>IF(COUNT('Analytical Calibration'!C147:D147)=2,'Analytical Calibration'!B147*A147*B147,0)</f>
        <v>0</v>
      </c>
      <c r="D147">
        <f>IF(COUNT('Analytical Calibration'!C147:D147)=2,'Analytical Calibration'!B147*A147^2,0)</f>
        <v>0</v>
      </c>
      <c r="E147" s="2">
        <f>IF(COUNT('Analytical Calibration'!C147:D147)=2,'Analytical Calibration'!B147*(B147-meany)^2,0)</f>
        <v>0</v>
      </c>
      <c r="F147" s="3">
        <f>IF(COUNT('Analytical Calibration'!C147:D147)=2,'Analytical Calibration'!B147*(B147-intercept-slope*A147)^2,0)</f>
        <v>0</v>
      </c>
      <c r="G147" s="21" t="str">
        <f>IF(COUNT('Analytical Calibration'!C149:D149)=2,'Analytical Calibration'!C149,"")</f>
        <v/>
      </c>
      <c r="H147" s="21" t="str">
        <f>IF(COUNT('Analytical Calibration'!C149:D149)=2,G147*slope+intercept,"")</f>
        <v/>
      </c>
      <c r="I147" s="21">
        <f>'Analytical Calibration'!D149</f>
        <v>0</v>
      </c>
      <c r="J147" s="21" t="e">
        <f t="shared" si="5"/>
        <v>#VALUE!</v>
      </c>
      <c r="K147" s="22" t="str">
        <f t="shared" si="6"/>
        <v/>
      </c>
    </row>
    <row r="148" spans="1:11" ht="12.75">
      <c r="A148">
        <f>IF(COUNT('Analytical Calibration'!C148:D148)=2,'Analytical Calibration'!B148*'Analytical Calibration'!C148,0)</f>
        <v>0</v>
      </c>
      <c r="B148">
        <f>IF(COUNT('Analytical Calibration'!C148:D148)=2,'Analytical Calibration'!B148*'Analytical Calibration'!D148,0)</f>
        <v>0</v>
      </c>
      <c r="C148">
        <f>IF(COUNT('Analytical Calibration'!C148:D148)=2,'Analytical Calibration'!B148*A148*B148,0)</f>
        <v>0</v>
      </c>
      <c r="D148">
        <f>IF(COUNT('Analytical Calibration'!C148:D148)=2,'Analytical Calibration'!B148*A148^2,0)</f>
        <v>0</v>
      </c>
      <c r="E148" s="2">
        <f>IF(COUNT('Analytical Calibration'!C148:D148)=2,'Analytical Calibration'!B148*(B148-meany)^2,0)</f>
        <v>0</v>
      </c>
      <c r="F148" s="3">
        <f>IF(COUNT('Analytical Calibration'!C148:D148)=2,'Analytical Calibration'!B148*(B148-intercept-slope*A148)^2,0)</f>
        <v>0</v>
      </c>
      <c r="G148" s="21" t="str">
        <f>IF(COUNT('Analytical Calibration'!C150:D150)=2,'Analytical Calibration'!C150,"")</f>
        <v/>
      </c>
      <c r="H148" s="21" t="str">
        <f>IF(COUNT('Analytical Calibration'!C150:D150)=2,G148*slope+intercept,"")</f>
        <v/>
      </c>
      <c r="I148" s="21">
        <f>'Analytical Calibration'!D150</f>
        <v>0</v>
      </c>
      <c r="J148" s="21" t="e">
        <f t="shared" si="5"/>
        <v>#VALUE!</v>
      </c>
      <c r="K148" s="22" t="str">
        <f t="shared" si="6"/>
        <v/>
      </c>
    </row>
    <row r="149" spans="1:11" ht="12.75">
      <c r="A149">
        <f>IF(COUNT('Analytical Calibration'!C149:D149)=2,'Analytical Calibration'!B149*'Analytical Calibration'!C149,0)</f>
        <v>0</v>
      </c>
      <c r="B149">
        <f>IF(COUNT('Analytical Calibration'!C149:D149)=2,'Analytical Calibration'!B149*'Analytical Calibration'!D149,0)</f>
        <v>0</v>
      </c>
      <c r="C149">
        <f>IF(COUNT('Analytical Calibration'!C149:D149)=2,'Analytical Calibration'!B149*A149*B149,0)</f>
        <v>0</v>
      </c>
      <c r="D149">
        <f>IF(COUNT('Analytical Calibration'!C149:D149)=2,'Analytical Calibration'!B149*A149^2,0)</f>
        <v>0</v>
      </c>
      <c r="E149" s="2">
        <f>IF(COUNT('Analytical Calibration'!C149:D149)=2,'Analytical Calibration'!B149*(B149-meany)^2,0)</f>
        <v>0</v>
      </c>
      <c r="F149" s="3">
        <f>IF(COUNT('Analytical Calibration'!C149:D149)=2,'Analytical Calibration'!B149*(B149-intercept-slope*A149)^2,0)</f>
        <v>0</v>
      </c>
      <c r="G149" s="21" t="str">
        <f>IF(COUNT('Analytical Calibration'!C151:D151)=2,'Analytical Calibration'!C151,"")</f>
        <v/>
      </c>
      <c r="H149" s="21" t="str">
        <f>IF(COUNT('Analytical Calibration'!C151:D151)=2,G149*slope+intercept,"")</f>
        <v/>
      </c>
      <c r="I149" s="21">
        <f>'Analytical Calibration'!D151</f>
        <v>0</v>
      </c>
      <c r="J149" s="21" t="e">
        <f t="shared" si="5"/>
        <v>#VALUE!</v>
      </c>
      <c r="K149" s="22" t="str">
        <f t="shared" si="6"/>
        <v/>
      </c>
    </row>
    <row r="150" spans="1:11" ht="12.75">
      <c r="A150">
        <f>IF(COUNT('Analytical Calibration'!C150:D150)=2,'Analytical Calibration'!B150*'Analytical Calibration'!C150,0)</f>
        <v>0</v>
      </c>
      <c r="B150">
        <f>IF(COUNT('Analytical Calibration'!C150:D150)=2,'Analytical Calibration'!B150*'Analytical Calibration'!D150,0)</f>
        <v>0</v>
      </c>
      <c r="C150">
        <f>IF(COUNT('Analytical Calibration'!C150:D150)=2,'Analytical Calibration'!B150*A150*B150,0)</f>
        <v>0</v>
      </c>
      <c r="D150">
        <f>IF(COUNT('Analytical Calibration'!C150:D150)=2,'Analytical Calibration'!B150*A150^2,0)</f>
        <v>0</v>
      </c>
      <c r="E150" s="2">
        <f>IF(COUNT('Analytical Calibration'!C150:D150)=2,'Analytical Calibration'!B150*(B150-meany)^2,0)</f>
        <v>0</v>
      </c>
      <c r="F150" s="3">
        <f>IF(COUNT('Analytical Calibration'!C150:D150)=2,'Analytical Calibration'!B150*(B150-intercept-slope*A150)^2,0)</f>
        <v>0</v>
      </c>
      <c r="G150" s="21" t="str">
        <f>IF(COUNT('Analytical Calibration'!C152:D152)=2,'Analytical Calibration'!C152,"")</f>
        <v/>
      </c>
      <c r="H150" s="21" t="str">
        <f>IF(COUNT('Analytical Calibration'!C152:D152)=2,G150*slope+intercept,"")</f>
        <v/>
      </c>
      <c r="I150" s="21">
        <f>'Analytical Calibration'!D152</f>
        <v>0</v>
      </c>
      <c r="J150" s="21" t="e">
        <f t="shared" si="5"/>
        <v>#VALUE!</v>
      </c>
      <c r="K150" s="22" t="str">
        <f t="shared" si="6"/>
        <v/>
      </c>
    </row>
    <row r="151" spans="1:11" ht="12.75">
      <c r="A151">
        <f>IF(COUNT('Analytical Calibration'!C151:D151)=2,'Analytical Calibration'!B151*'Analytical Calibration'!C151,0)</f>
        <v>0</v>
      </c>
      <c r="B151">
        <f>IF(COUNT('Analytical Calibration'!C151:D151)=2,'Analytical Calibration'!B151*'Analytical Calibration'!D151,0)</f>
        <v>0</v>
      </c>
      <c r="C151">
        <f>IF(COUNT('Analytical Calibration'!C151:D151)=2,'Analytical Calibration'!B151*A151*B151,0)</f>
        <v>0</v>
      </c>
      <c r="D151">
        <f>IF(COUNT('Analytical Calibration'!C151:D151)=2,'Analytical Calibration'!B151*A151^2,0)</f>
        <v>0</v>
      </c>
      <c r="E151" s="2">
        <f>IF(COUNT('Analytical Calibration'!C151:D151)=2,'Analytical Calibration'!B151*(B151-meany)^2,0)</f>
        <v>0</v>
      </c>
      <c r="F151" s="3">
        <f>IF(COUNT('Analytical Calibration'!C151:D151)=2,'Analytical Calibration'!B151*(B151-intercept-slope*A151)^2,0)</f>
        <v>0</v>
      </c>
      <c r="G151" s="21" t="str">
        <f>IF(COUNT('Analytical Calibration'!C153:D153)=2,'Analytical Calibration'!C153,"")</f>
        <v/>
      </c>
      <c r="H151" s="21" t="str">
        <f>IF(COUNT('Analytical Calibration'!C153:D153)=2,G151*slope+intercept,"")</f>
        <v/>
      </c>
      <c r="I151" s="21">
        <f>'Analytical Calibration'!D153</f>
        <v>0</v>
      </c>
      <c r="J151" s="21" t="e">
        <f t="shared" si="5"/>
        <v>#VALUE!</v>
      </c>
      <c r="K151" s="22" t="str">
        <f t="shared" si="6"/>
        <v/>
      </c>
    </row>
    <row r="152" spans="1:11" ht="12.75">
      <c r="A152">
        <f>IF(COUNT('Analytical Calibration'!C152:D152)=2,'Analytical Calibration'!B152*'Analytical Calibration'!C152,0)</f>
        <v>0</v>
      </c>
      <c r="B152">
        <f>IF(COUNT('Analytical Calibration'!C152:D152)=2,'Analytical Calibration'!B152*'Analytical Calibration'!D152,0)</f>
        <v>0</v>
      </c>
      <c r="C152">
        <f>IF(COUNT('Analytical Calibration'!C152:D152)=2,'Analytical Calibration'!B152*A152*B152,0)</f>
        <v>0</v>
      </c>
      <c r="D152">
        <f>IF(COUNT('Analytical Calibration'!C152:D152)=2,'Analytical Calibration'!B152*A152^2,0)</f>
        <v>0</v>
      </c>
      <c r="E152" s="2">
        <f>IF(COUNT('Analytical Calibration'!C152:D152)=2,'Analytical Calibration'!B152*(B152-meany)^2,0)</f>
        <v>0</v>
      </c>
      <c r="F152" s="3">
        <f>IF(COUNT('Analytical Calibration'!C152:D152)=2,'Analytical Calibration'!B152*(B152-intercept-slope*A152)^2,0)</f>
        <v>0</v>
      </c>
      <c r="G152" s="21" t="str">
        <f>IF(COUNT('Analytical Calibration'!C154:D154)=2,'Analytical Calibration'!C154,"")</f>
        <v/>
      </c>
      <c r="H152" s="21" t="str">
        <f>IF(COUNT('Analytical Calibration'!C154:D154)=2,G152*slope+intercept,"")</f>
        <v/>
      </c>
      <c r="I152" s="21">
        <f>'Analytical Calibration'!D154</f>
        <v>0</v>
      </c>
      <c r="J152" s="21" t="e">
        <f aca="true" t="shared" si="7" ref="J152:J215">H152-I152</f>
        <v>#VALUE!</v>
      </c>
      <c r="K152" s="22" t="str">
        <f aca="true" t="shared" si="8" ref="K152:K215">IF(COUNT($G152)=1,-J152/MAX(ABS($H$4:$H$23)),"")</f>
        <v/>
      </c>
    </row>
    <row r="153" spans="1:11" ht="12.75">
      <c r="A153">
        <f>IF(COUNT('Analytical Calibration'!C153:D153)=2,'Analytical Calibration'!B153*'Analytical Calibration'!C153,0)</f>
        <v>0</v>
      </c>
      <c r="B153">
        <f>IF(COUNT('Analytical Calibration'!C153:D153)=2,'Analytical Calibration'!B153*'Analytical Calibration'!D153,0)</f>
        <v>0</v>
      </c>
      <c r="C153">
        <f>IF(COUNT('Analytical Calibration'!C153:D153)=2,'Analytical Calibration'!B153*A153*B153,0)</f>
        <v>0</v>
      </c>
      <c r="D153">
        <f>IF(COUNT('Analytical Calibration'!C153:D153)=2,'Analytical Calibration'!B153*A153^2,0)</f>
        <v>0</v>
      </c>
      <c r="E153" s="2">
        <f>IF(COUNT('Analytical Calibration'!C153:D153)=2,'Analytical Calibration'!B153*(B153-meany)^2,0)</f>
        <v>0</v>
      </c>
      <c r="F153" s="3">
        <f>IF(COUNT('Analytical Calibration'!C153:D153)=2,'Analytical Calibration'!B153*(B153-intercept-slope*A153)^2,0)</f>
        <v>0</v>
      </c>
      <c r="G153" s="21" t="str">
        <f>IF(COUNT('Analytical Calibration'!C155:D155)=2,'Analytical Calibration'!C155,"")</f>
        <v/>
      </c>
      <c r="H153" s="21" t="str">
        <f>IF(COUNT('Analytical Calibration'!C155:D155)=2,G153*slope+intercept,"")</f>
        <v/>
      </c>
      <c r="I153" s="21">
        <f>'Analytical Calibration'!D155</f>
        <v>0</v>
      </c>
      <c r="J153" s="21" t="e">
        <f t="shared" si="7"/>
        <v>#VALUE!</v>
      </c>
      <c r="K153" s="22" t="str">
        <f t="shared" si="8"/>
        <v/>
      </c>
    </row>
    <row r="154" spans="1:11" ht="12.75">
      <c r="A154">
        <f>IF(COUNT('Analytical Calibration'!C154:D154)=2,'Analytical Calibration'!B154*'Analytical Calibration'!C154,0)</f>
        <v>0</v>
      </c>
      <c r="B154">
        <f>IF(COUNT('Analytical Calibration'!C154:D154)=2,'Analytical Calibration'!B154*'Analytical Calibration'!D154,0)</f>
        <v>0</v>
      </c>
      <c r="C154">
        <f>IF(COUNT('Analytical Calibration'!C154:D154)=2,'Analytical Calibration'!B154*A154*B154,0)</f>
        <v>0</v>
      </c>
      <c r="D154">
        <f>IF(COUNT('Analytical Calibration'!C154:D154)=2,'Analytical Calibration'!B154*A154^2,0)</f>
        <v>0</v>
      </c>
      <c r="E154" s="2">
        <f>IF(COUNT('Analytical Calibration'!C154:D154)=2,'Analytical Calibration'!B154*(B154-meany)^2,0)</f>
        <v>0</v>
      </c>
      <c r="F154" s="3">
        <f>IF(COUNT('Analytical Calibration'!C154:D154)=2,'Analytical Calibration'!B154*(B154-intercept-slope*A154)^2,0)</f>
        <v>0</v>
      </c>
      <c r="G154" s="21" t="str">
        <f>IF(COUNT('Analytical Calibration'!C156:D156)=2,'Analytical Calibration'!C156,"")</f>
        <v/>
      </c>
      <c r="H154" s="21" t="str">
        <f>IF(COUNT('Analytical Calibration'!C156:D156)=2,G154*slope+intercept,"")</f>
        <v/>
      </c>
      <c r="I154" s="21">
        <f>'Analytical Calibration'!D156</f>
        <v>0</v>
      </c>
      <c r="J154" s="21" t="e">
        <f t="shared" si="7"/>
        <v>#VALUE!</v>
      </c>
      <c r="K154" s="22" t="str">
        <f t="shared" si="8"/>
        <v/>
      </c>
    </row>
    <row r="155" spans="1:11" ht="12.75">
      <c r="A155">
        <f>IF(COUNT('Analytical Calibration'!C155:D155)=2,'Analytical Calibration'!B155*'Analytical Calibration'!C155,0)</f>
        <v>0</v>
      </c>
      <c r="B155">
        <f>IF(COUNT('Analytical Calibration'!C155:D155)=2,'Analytical Calibration'!B155*'Analytical Calibration'!D155,0)</f>
        <v>0</v>
      </c>
      <c r="C155">
        <f>IF(COUNT('Analytical Calibration'!C155:D155)=2,'Analytical Calibration'!B155*A155*B155,0)</f>
        <v>0</v>
      </c>
      <c r="D155">
        <f>IF(COUNT('Analytical Calibration'!C155:D155)=2,'Analytical Calibration'!B155*A155^2,0)</f>
        <v>0</v>
      </c>
      <c r="E155" s="2">
        <f>IF(COUNT('Analytical Calibration'!C155:D155)=2,'Analytical Calibration'!B155*(B155-meany)^2,0)</f>
        <v>0</v>
      </c>
      <c r="F155" s="3">
        <f>IF(COUNT('Analytical Calibration'!C155:D155)=2,'Analytical Calibration'!B155*(B155-intercept-slope*A155)^2,0)</f>
        <v>0</v>
      </c>
      <c r="G155" s="21" t="str">
        <f>IF(COUNT('Analytical Calibration'!C157:D157)=2,'Analytical Calibration'!C157,"")</f>
        <v/>
      </c>
      <c r="H155" s="21" t="str">
        <f>IF(COUNT('Analytical Calibration'!C157:D157)=2,G155*slope+intercept,"")</f>
        <v/>
      </c>
      <c r="I155" s="21">
        <f>'Analytical Calibration'!D157</f>
        <v>0</v>
      </c>
      <c r="J155" s="21" t="e">
        <f t="shared" si="7"/>
        <v>#VALUE!</v>
      </c>
      <c r="K155" s="22" t="str">
        <f t="shared" si="8"/>
        <v/>
      </c>
    </row>
    <row r="156" spans="1:11" ht="12.75">
      <c r="A156">
        <f>IF(COUNT('Analytical Calibration'!C156:D156)=2,'Analytical Calibration'!B156*'Analytical Calibration'!C156,0)</f>
        <v>0</v>
      </c>
      <c r="B156">
        <f>IF(COUNT('Analytical Calibration'!C156:D156)=2,'Analytical Calibration'!B156*'Analytical Calibration'!D156,0)</f>
        <v>0</v>
      </c>
      <c r="C156">
        <f>IF(COUNT('Analytical Calibration'!C156:D156)=2,'Analytical Calibration'!B156*A156*B156,0)</f>
        <v>0</v>
      </c>
      <c r="D156">
        <f>IF(COUNT('Analytical Calibration'!C156:D156)=2,'Analytical Calibration'!B156*A156^2,0)</f>
        <v>0</v>
      </c>
      <c r="E156" s="2">
        <f>IF(COUNT('Analytical Calibration'!C156:D156)=2,'Analytical Calibration'!B156*(B156-meany)^2,0)</f>
        <v>0</v>
      </c>
      <c r="F156" s="3">
        <f>IF(COUNT('Analytical Calibration'!C156:D156)=2,'Analytical Calibration'!B156*(B156-intercept-slope*A156)^2,0)</f>
        <v>0</v>
      </c>
      <c r="G156" s="21" t="str">
        <f>IF(COUNT('Analytical Calibration'!C158:D158)=2,'Analytical Calibration'!C158,"")</f>
        <v/>
      </c>
      <c r="H156" s="21" t="str">
        <f>IF(COUNT('Analytical Calibration'!C158:D158)=2,G156*slope+intercept,"")</f>
        <v/>
      </c>
      <c r="I156" s="21">
        <f>'Analytical Calibration'!D158</f>
        <v>0</v>
      </c>
      <c r="J156" s="21" t="e">
        <f t="shared" si="7"/>
        <v>#VALUE!</v>
      </c>
      <c r="K156" s="22" t="str">
        <f t="shared" si="8"/>
        <v/>
      </c>
    </row>
    <row r="157" spans="1:11" ht="12.75">
      <c r="A157">
        <f>IF(COUNT('Analytical Calibration'!C157:D157)=2,'Analytical Calibration'!B157*'Analytical Calibration'!C157,0)</f>
        <v>0</v>
      </c>
      <c r="B157">
        <f>IF(COUNT('Analytical Calibration'!C157:D157)=2,'Analytical Calibration'!B157*'Analytical Calibration'!D157,0)</f>
        <v>0</v>
      </c>
      <c r="C157">
        <f>IF(COUNT('Analytical Calibration'!C157:D157)=2,'Analytical Calibration'!B157*A157*B157,0)</f>
        <v>0</v>
      </c>
      <c r="D157">
        <f>IF(COUNT('Analytical Calibration'!C157:D157)=2,'Analytical Calibration'!B157*A157^2,0)</f>
        <v>0</v>
      </c>
      <c r="E157" s="2">
        <f>IF(COUNT('Analytical Calibration'!C157:D157)=2,'Analytical Calibration'!B157*(B157-meany)^2,0)</f>
        <v>0</v>
      </c>
      <c r="F157" s="3">
        <f>IF(COUNT('Analytical Calibration'!C157:D157)=2,'Analytical Calibration'!B157*(B157-intercept-slope*A157)^2,0)</f>
        <v>0</v>
      </c>
      <c r="G157" s="21" t="str">
        <f>IF(COUNT('Analytical Calibration'!C159:D159)=2,'Analytical Calibration'!C159,"")</f>
        <v/>
      </c>
      <c r="H157" s="21" t="str">
        <f>IF(COUNT('Analytical Calibration'!C159:D159)=2,G157*slope+intercept,"")</f>
        <v/>
      </c>
      <c r="I157" s="21">
        <f>'Analytical Calibration'!D159</f>
        <v>0</v>
      </c>
      <c r="J157" s="21" t="e">
        <f t="shared" si="7"/>
        <v>#VALUE!</v>
      </c>
      <c r="K157" s="22" t="str">
        <f t="shared" si="8"/>
        <v/>
      </c>
    </row>
    <row r="158" spans="1:11" ht="12.75">
      <c r="A158">
        <f>IF(COUNT('Analytical Calibration'!C158:D158)=2,'Analytical Calibration'!B158*'Analytical Calibration'!C158,0)</f>
        <v>0</v>
      </c>
      <c r="B158">
        <f>IF(COUNT('Analytical Calibration'!C158:D158)=2,'Analytical Calibration'!B158*'Analytical Calibration'!D158,0)</f>
        <v>0</v>
      </c>
      <c r="C158">
        <f>IF(COUNT('Analytical Calibration'!C158:D158)=2,'Analytical Calibration'!B158*A158*B158,0)</f>
        <v>0</v>
      </c>
      <c r="D158">
        <f>IF(COUNT('Analytical Calibration'!C158:D158)=2,'Analytical Calibration'!B158*A158^2,0)</f>
        <v>0</v>
      </c>
      <c r="E158" s="2">
        <f>IF(COUNT('Analytical Calibration'!C158:D158)=2,'Analytical Calibration'!B158*(B158-meany)^2,0)</f>
        <v>0</v>
      </c>
      <c r="F158" s="3">
        <f>IF(COUNT('Analytical Calibration'!C158:D158)=2,'Analytical Calibration'!B158*(B158-intercept-slope*A158)^2,0)</f>
        <v>0</v>
      </c>
      <c r="G158" s="21" t="str">
        <f>IF(COUNT('Analytical Calibration'!C160:D160)=2,'Analytical Calibration'!C160,"")</f>
        <v/>
      </c>
      <c r="H158" s="21" t="str">
        <f>IF(COUNT('Analytical Calibration'!C160:D160)=2,G158*slope+intercept,"")</f>
        <v/>
      </c>
      <c r="I158" s="21">
        <f>'Analytical Calibration'!D160</f>
        <v>0</v>
      </c>
      <c r="J158" s="21" t="e">
        <f t="shared" si="7"/>
        <v>#VALUE!</v>
      </c>
      <c r="K158" s="22" t="str">
        <f t="shared" si="8"/>
        <v/>
      </c>
    </row>
    <row r="159" spans="1:11" ht="12.75">
      <c r="A159">
        <f>IF(COUNT('Analytical Calibration'!C159:D159)=2,'Analytical Calibration'!B159*'Analytical Calibration'!C159,0)</f>
        <v>0</v>
      </c>
      <c r="B159">
        <f>IF(COUNT('Analytical Calibration'!C159:D159)=2,'Analytical Calibration'!B159*'Analytical Calibration'!D159,0)</f>
        <v>0</v>
      </c>
      <c r="C159">
        <f>IF(COUNT('Analytical Calibration'!C159:D159)=2,'Analytical Calibration'!B159*A159*B159,0)</f>
        <v>0</v>
      </c>
      <c r="D159">
        <f>IF(COUNT('Analytical Calibration'!C159:D159)=2,'Analytical Calibration'!B159*A159^2,0)</f>
        <v>0</v>
      </c>
      <c r="E159" s="2">
        <f>IF(COUNT('Analytical Calibration'!C159:D159)=2,'Analytical Calibration'!B159*(B159-meany)^2,0)</f>
        <v>0</v>
      </c>
      <c r="F159" s="3">
        <f>IF(COUNT('Analytical Calibration'!C159:D159)=2,'Analytical Calibration'!B159*(B159-intercept-slope*A159)^2,0)</f>
        <v>0</v>
      </c>
      <c r="G159" s="21" t="str">
        <f>IF(COUNT('Analytical Calibration'!C161:D161)=2,'Analytical Calibration'!C161,"")</f>
        <v/>
      </c>
      <c r="H159" s="21" t="str">
        <f>IF(COUNT('Analytical Calibration'!C161:D161)=2,G159*slope+intercept,"")</f>
        <v/>
      </c>
      <c r="I159" s="21">
        <f>'Analytical Calibration'!D161</f>
        <v>0</v>
      </c>
      <c r="J159" s="21" t="e">
        <f t="shared" si="7"/>
        <v>#VALUE!</v>
      </c>
      <c r="K159" s="22" t="str">
        <f t="shared" si="8"/>
        <v/>
      </c>
    </row>
    <row r="160" spans="1:11" ht="12.75">
      <c r="A160">
        <f>IF(COUNT('Analytical Calibration'!C160:D160)=2,'Analytical Calibration'!B160*'Analytical Calibration'!C160,0)</f>
        <v>0</v>
      </c>
      <c r="B160">
        <f>IF(COUNT('Analytical Calibration'!C160:D160)=2,'Analytical Calibration'!B160*'Analytical Calibration'!D160,0)</f>
        <v>0</v>
      </c>
      <c r="C160">
        <f>IF(COUNT('Analytical Calibration'!C160:D160)=2,'Analytical Calibration'!B160*A160*B160,0)</f>
        <v>0</v>
      </c>
      <c r="D160">
        <f>IF(COUNT('Analytical Calibration'!C160:D160)=2,'Analytical Calibration'!B160*A160^2,0)</f>
        <v>0</v>
      </c>
      <c r="E160" s="2">
        <f>IF(COUNT('Analytical Calibration'!C160:D160)=2,'Analytical Calibration'!B160*(B160-meany)^2,0)</f>
        <v>0</v>
      </c>
      <c r="F160" s="3">
        <f>IF(COUNT('Analytical Calibration'!C160:D160)=2,'Analytical Calibration'!B160*(B160-intercept-slope*A160)^2,0)</f>
        <v>0</v>
      </c>
      <c r="G160" s="21" t="str">
        <f>IF(COUNT('Analytical Calibration'!C162:D162)=2,'Analytical Calibration'!C162,"")</f>
        <v/>
      </c>
      <c r="H160" s="21" t="str">
        <f>IF(COUNT('Analytical Calibration'!C162:D162)=2,G160*slope+intercept,"")</f>
        <v/>
      </c>
      <c r="I160" s="21">
        <f>'Analytical Calibration'!D162</f>
        <v>0</v>
      </c>
      <c r="J160" s="21" t="e">
        <f t="shared" si="7"/>
        <v>#VALUE!</v>
      </c>
      <c r="K160" s="22" t="str">
        <f t="shared" si="8"/>
        <v/>
      </c>
    </row>
    <row r="161" spans="1:11" ht="12.75">
      <c r="A161">
        <f>IF(COUNT('Analytical Calibration'!C161:D161)=2,'Analytical Calibration'!B161*'Analytical Calibration'!C161,0)</f>
        <v>0</v>
      </c>
      <c r="B161">
        <f>IF(COUNT('Analytical Calibration'!C161:D161)=2,'Analytical Calibration'!B161*'Analytical Calibration'!D161,0)</f>
        <v>0</v>
      </c>
      <c r="C161">
        <f>IF(COUNT('Analytical Calibration'!C161:D161)=2,'Analytical Calibration'!B161*A161*B161,0)</f>
        <v>0</v>
      </c>
      <c r="D161">
        <f>IF(COUNT('Analytical Calibration'!C161:D161)=2,'Analytical Calibration'!B161*A161^2,0)</f>
        <v>0</v>
      </c>
      <c r="E161" s="2">
        <f>IF(COUNT('Analytical Calibration'!C161:D161)=2,'Analytical Calibration'!B161*(B161-meany)^2,0)</f>
        <v>0</v>
      </c>
      <c r="F161" s="3">
        <f>IF(COUNT('Analytical Calibration'!C161:D161)=2,'Analytical Calibration'!B161*(B161-intercept-slope*A161)^2,0)</f>
        <v>0</v>
      </c>
      <c r="G161" s="21" t="str">
        <f>IF(COUNT('Analytical Calibration'!C163:D163)=2,'Analytical Calibration'!C163,"")</f>
        <v/>
      </c>
      <c r="H161" s="21" t="str">
        <f>IF(COUNT('Analytical Calibration'!C163:D163)=2,G161*slope+intercept,"")</f>
        <v/>
      </c>
      <c r="I161" s="21">
        <f>'Analytical Calibration'!D163</f>
        <v>0</v>
      </c>
      <c r="J161" s="21" t="e">
        <f t="shared" si="7"/>
        <v>#VALUE!</v>
      </c>
      <c r="K161" s="22" t="str">
        <f t="shared" si="8"/>
        <v/>
      </c>
    </row>
    <row r="162" spans="1:11" ht="12.75">
      <c r="A162">
        <f>IF(COUNT('Analytical Calibration'!C162:D162)=2,'Analytical Calibration'!B162*'Analytical Calibration'!C162,0)</f>
        <v>0</v>
      </c>
      <c r="B162">
        <f>IF(COUNT('Analytical Calibration'!C162:D162)=2,'Analytical Calibration'!B162*'Analytical Calibration'!D162,0)</f>
        <v>0</v>
      </c>
      <c r="C162">
        <f>IF(COUNT('Analytical Calibration'!C162:D162)=2,'Analytical Calibration'!B162*A162*B162,0)</f>
        <v>0</v>
      </c>
      <c r="D162">
        <f>IF(COUNT('Analytical Calibration'!C162:D162)=2,'Analytical Calibration'!B162*A162^2,0)</f>
        <v>0</v>
      </c>
      <c r="E162" s="2">
        <f>IF(COUNT('Analytical Calibration'!C162:D162)=2,'Analytical Calibration'!B162*(B162-meany)^2,0)</f>
        <v>0</v>
      </c>
      <c r="F162" s="3">
        <f>IF(COUNT('Analytical Calibration'!C162:D162)=2,'Analytical Calibration'!B162*(B162-intercept-slope*A162)^2,0)</f>
        <v>0</v>
      </c>
      <c r="G162" s="21" t="str">
        <f>IF(COUNT('Analytical Calibration'!C164:D164)=2,'Analytical Calibration'!C164,"")</f>
        <v/>
      </c>
      <c r="H162" s="21" t="str">
        <f>IF(COUNT('Analytical Calibration'!C164:D164)=2,G162*slope+intercept,"")</f>
        <v/>
      </c>
      <c r="I162" s="21">
        <f>'Analytical Calibration'!D164</f>
        <v>0</v>
      </c>
      <c r="J162" s="21" t="e">
        <f t="shared" si="7"/>
        <v>#VALUE!</v>
      </c>
      <c r="K162" s="22" t="str">
        <f t="shared" si="8"/>
        <v/>
      </c>
    </row>
    <row r="163" spans="1:11" ht="12.75">
      <c r="A163">
        <f>IF(COUNT('Analytical Calibration'!C163:D163)=2,'Analytical Calibration'!B163*'Analytical Calibration'!C163,0)</f>
        <v>0</v>
      </c>
      <c r="B163">
        <f>IF(COUNT('Analytical Calibration'!C163:D163)=2,'Analytical Calibration'!B163*'Analytical Calibration'!D163,0)</f>
        <v>0</v>
      </c>
      <c r="C163">
        <f>IF(COUNT('Analytical Calibration'!C163:D163)=2,'Analytical Calibration'!B163*A163*B163,0)</f>
        <v>0</v>
      </c>
      <c r="D163">
        <f>IF(COUNT('Analytical Calibration'!C163:D163)=2,'Analytical Calibration'!B163*A163^2,0)</f>
        <v>0</v>
      </c>
      <c r="E163" s="2">
        <f>IF(COUNT('Analytical Calibration'!C163:D163)=2,'Analytical Calibration'!B163*(B163-meany)^2,0)</f>
        <v>0</v>
      </c>
      <c r="F163" s="3">
        <f>IF(COUNT('Analytical Calibration'!C163:D163)=2,'Analytical Calibration'!B163*(B163-intercept-slope*A163)^2,0)</f>
        <v>0</v>
      </c>
      <c r="G163" s="21" t="str">
        <f>IF(COUNT('Analytical Calibration'!C165:D165)=2,'Analytical Calibration'!C165,"")</f>
        <v/>
      </c>
      <c r="H163" s="21" t="str">
        <f>IF(COUNT('Analytical Calibration'!C165:D165)=2,G163*slope+intercept,"")</f>
        <v/>
      </c>
      <c r="I163" s="21">
        <f>'Analytical Calibration'!D165</f>
        <v>0</v>
      </c>
      <c r="J163" s="21" t="e">
        <f t="shared" si="7"/>
        <v>#VALUE!</v>
      </c>
      <c r="K163" s="22" t="str">
        <f t="shared" si="8"/>
        <v/>
      </c>
    </row>
    <row r="164" spans="1:11" ht="12.75">
      <c r="A164">
        <f>IF(COUNT('Analytical Calibration'!C164:D164)=2,'Analytical Calibration'!B164*'Analytical Calibration'!C164,0)</f>
        <v>0</v>
      </c>
      <c r="B164">
        <f>IF(COUNT('Analytical Calibration'!C164:D164)=2,'Analytical Calibration'!B164*'Analytical Calibration'!D164,0)</f>
        <v>0</v>
      </c>
      <c r="C164">
        <f>IF(COUNT('Analytical Calibration'!C164:D164)=2,'Analytical Calibration'!B164*A164*B164,0)</f>
        <v>0</v>
      </c>
      <c r="D164">
        <f>IF(COUNT('Analytical Calibration'!C164:D164)=2,'Analytical Calibration'!B164*A164^2,0)</f>
        <v>0</v>
      </c>
      <c r="E164" s="2">
        <f>IF(COUNT('Analytical Calibration'!C164:D164)=2,'Analytical Calibration'!B164*(B164-meany)^2,0)</f>
        <v>0</v>
      </c>
      <c r="F164" s="3">
        <f>IF(COUNT('Analytical Calibration'!C164:D164)=2,'Analytical Calibration'!B164*(B164-intercept-slope*A164)^2,0)</f>
        <v>0</v>
      </c>
      <c r="G164" s="21" t="str">
        <f>IF(COUNT('Analytical Calibration'!C166:D166)=2,'Analytical Calibration'!C166,"")</f>
        <v/>
      </c>
      <c r="H164" s="21" t="str">
        <f>IF(COUNT('Analytical Calibration'!C166:D166)=2,G164*slope+intercept,"")</f>
        <v/>
      </c>
      <c r="I164" s="21">
        <f>'Analytical Calibration'!D166</f>
        <v>0</v>
      </c>
      <c r="J164" s="21" t="e">
        <f t="shared" si="7"/>
        <v>#VALUE!</v>
      </c>
      <c r="K164" s="22" t="str">
        <f t="shared" si="8"/>
        <v/>
      </c>
    </row>
    <row r="165" spans="1:11" ht="12.75">
      <c r="A165">
        <f>IF(COUNT('Analytical Calibration'!C165:D165)=2,'Analytical Calibration'!B165*'Analytical Calibration'!C165,0)</f>
        <v>0</v>
      </c>
      <c r="B165">
        <f>IF(COUNT('Analytical Calibration'!C165:D165)=2,'Analytical Calibration'!B165*'Analytical Calibration'!D165,0)</f>
        <v>0</v>
      </c>
      <c r="C165">
        <f>IF(COUNT('Analytical Calibration'!C165:D165)=2,'Analytical Calibration'!B165*A165*B165,0)</f>
        <v>0</v>
      </c>
      <c r="D165">
        <f>IF(COUNT('Analytical Calibration'!C165:D165)=2,'Analytical Calibration'!B165*A165^2,0)</f>
        <v>0</v>
      </c>
      <c r="E165" s="2">
        <f>IF(COUNT('Analytical Calibration'!C165:D165)=2,'Analytical Calibration'!B165*(B165-meany)^2,0)</f>
        <v>0</v>
      </c>
      <c r="F165" s="3">
        <f>IF(COUNT('Analytical Calibration'!C165:D165)=2,'Analytical Calibration'!B165*(B165-intercept-slope*A165)^2,0)</f>
        <v>0</v>
      </c>
      <c r="G165" s="21" t="str">
        <f>IF(COUNT('Analytical Calibration'!C167:D167)=2,'Analytical Calibration'!C167,"")</f>
        <v/>
      </c>
      <c r="H165" s="21" t="str">
        <f>IF(COUNT('Analytical Calibration'!C167:D167)=2,G165*slope+intercept,"")</f>
        <v/>
      </c>
      <c r="I165" s="21">
        <f>'Analytical Calibration'!D167</f>
        <v>0</v>
      </c>
      <c r="J165" s="21" t="e">
        <f t="shared" si="7"/>
        <v>#VALUE!</v>
      </c>
      <c r="K165" s="22" t="str">
        <f t="shared" si="8"/>
        <v/>
      </c>
    </row>
    <row r="166" spans="1:11" ht="12.75">
      <c r="A166">
        <f>IF(COUNT('Analytical Calibration'!C166:D166)=2,'Analytical Calibration'!B166*'Analytical Calibration'!C166,0)</f>
        <v>0</v>
      </c>
      <c r="B166">
        <f>IF(COUNT('Analytical Calibration'!C166:D166)=2,'Analytical Calibration'!B166*'Analytical Calibration'!D166,0)</f>
        <v>0</v>
      </c>
      <c r="C166">
        <f>IF(COUNT('Analytical Calibration'!C166:D166)=2,'Analytical Calibration'!B166*A166*B166,0)</f>
        <v>0</v>
      </c>
      <c r="D166">
        <f>IF(COUNT('Analytical Calibration'!C166:D166)=2,'Analytical Calibration'!B166*A166^2,0)</f>
        <v>0</v>
      </c>
      <c r="E166" s="2">
        <f>IF(COUNT('Analytical Calibration'!C166:D166)=2,'Analytical Calibration'!B166*(B166-meany)^2,0)</f>
        <v>0</v>
      </c>
      <c r="F166" s="3">
        <f>IF(COUNT('Analytical Calibration'!C166:D166)=2,'Analytical Calibration'!B166*(B166-intercept-slope*A166)^2,0)</f>
        <v>0</v>
      </c>
      <c r="G166" s="21" t="str">
        <f>IF(COUNT('Analytical Calibration'!C168:D168)=2,'Analytical Calibration'!C168,"")</f>
        <v/>
      </c>
      <c r="H166" s="21" t="str">
        <f>IF(COUNT('Analytical Calibration'!C168:D168)=2,G166*slope+intercept,"")</f>
        <v/>
      </c>
      <c r="I166" s="21">
        <f>'Analytical Calibration'!D168</f>
        <v>0</v>
      </c>
      <c r="J166" s="21" t="e">
        <f t="shared" si="7"/>
        <v>#VALUE!</v>
      </c>
      <c r="K166" s="22" t="str">
        <f t="shared" si="8"/>
        <v/>
      </c>
    </row>
    <row r="167" spans="1:11" ht="12.75">
      <c r="A167">
        <f>IF(COUNT('Analytical Calibration'!C167:D167)=2,'Analytical Calibration'!B167*'Analytical Calibration'!C167,0)</f>
        <v>0</v>
      </c>
      <c r="B167">
        <f>IF(COUNT('Analytical Calibration'!C167:D167)=2,'Analytical Calibration'!B167*'Analytical Calibration'!D167,0)</f>
        <v>0</v>
      </c>
      <c r="C167">
        <f>IF(COUNT('Analytical Calibration'!C167:D167)=2,'Analytical Calibration'!B167*A167*B167,0)</f>
        <v>0</v>
      </c>
      <c r="D167">
        <f>IF(COUNT('Analytical Calibration'!C167:D167)=2,'Analytical Calibration'!B167*A167^2,0)</f>
        <v>0</v>
      </c>
      <c r="E167" s="2">
        <f>IF(COUNT('Analytical Calibration'!C167:D167)=2,'Analytical Calibration'!B167*(B167-meany)^2,0)</f>
        <v>0</v>
      </c>
      <c r="F167" s="3">
        <f>IF(COUNT('Analytical Calibration'!C167:D167)=2,'Analytical Calibration'!B167*(B167-intercept-slope*A167)^2,0)</f>
        <v>0</v>
      </c>
      <c r="G167" s="21" t="str">
        <f>IF(COUNT('Analytical Calibration'!C169:D169)=2,'Analytical Calibration'!C169,"")</f>
        <v/>
      </c>
      <c r="H167" s="21" t="str">
        <f>IF(COUNT('Analytical Calibration'!C169:D169)=2,G167*slope+intercept,"")</f>
        <v/>
      </c>
      <c r="I167" s="21">
        <f>'Analytical Calibration'!D169</f>
        <v>0</v>
      </c>
      <c r="J167" s="21" t="e">
        <f t="shared" si="7"/>
        <v>#VALUE!</v>
      </c>
      <c r="K167" s="22" t="str">
        <f t="shared" si="8"/>
        <v/>
      </c>
    </row>
    <row r="168" spans="1:11" ht="12.75">
      <c r="A168">
        <f>IF(COUNT('Analytical Calibration'!C168:D168)=2,'Analytical Calibration'!B168*'Analytical Calibration'!C168,0)</f>
        <v>0</v>
      </c>
      <c r="B168">
        <f>IF(COUNT('Analytical Calibration'!C168:D168)=2,'Analytical Calibration'!B168*'Analytical Calibration'!D168,0)</f>
        <v>0</v>
      </c>
      <c r="C168">
        <f>IF(COUNT('Analytical Calibration'!C168:D168)=2,'Analytical Calibration'!B168*A168*B168,0)</f>
        <v>0</v>
      </c>
      <c r="D168">
        <f>IF(COUNT('Analytical Calibration'!C168:D168)=2,'Analytical Calibration'!B168*A168^2,0)</f>
        <v>0</v>
      </c>
      <c r="E168" s="2">
        <f>IF(COUNT('Analytical Calibration'!C168:D168)=2,'Analytical Calibration'!B168*(B168-meany)^2,0)</f>
        <v>0</v>
      </c>
      <c r="F168" s="3">
        <f>IF(COUNT('Analytical Calibration'!C168:D168)=2,'Analytical Calibration'!B168*(B168-intercept-slope*A168)^2,0)</f>
        <v>0</v>
      </c>
      <c r="G168" s="21" t="str">
        <f>IF(COUNT('Analytical Calibration'!C170:D170)=2,'Analytical Calibration'!C170,"")</f>
        <v/>
      </c>
      <c r="H168" s="21" t="str">
        <f>IF(COUNT('Analytical Calibration'!C170:D170)=2,G168*slope+intercept,"")</f>
        <v/>
      </c>
      <c r="I168" s="21">
        <f>'Analytical Calibration'!D170</f>
        <v>0</v>
      </c>
      <c r="J168" s="21" t="e">
        <f t="shared" si="7"/>
        <v>#VALUE!</v>
      </c>
      <c r="K168" s="22" t="str">
        <f t="shared" si="8"/>
        <v/>
      </c>
    </row>
    <row r="169" spans="1:11" ht="12.75">
      <c r="A169">
        <f>IF(COUNT('Analytical Calibration'!C169:D169)=2,'Analytical Calibration'!B169*'Analytical Calibration'!C169,0)</f>
        <v>0</v>
      </c>
      <c r="B169">
        <f>IF(COUNT('Analytical Calibration'!C169:D169)=2,'Analytical Calibration'!B169*'Analytical Calibration'!D169,0)</f>
        <v>0</v>
      </c>
      <c r="C169">
        <f>IF(COUNT('Analytical Calibration'!C169:D169)=2,'Analytical Calibration'!B169*A169*B169,0)</f>
        <v>0</v>
      </c>
      <c r="D169">
        <f>IF(COUNT('Analytical Calibration'!C169:D169)=2,'Analytical Calibration'!B169*A169^2,0)</f>
        <v>0</v>
      </c>
      <c r="E169" s="2">
        <f>IF(COUNT('Analytical Calibration'!C169:D169)=2,'Analytical Calibration'!B169*(B169-meany)^2,0)</f>
        <v>0</v>
      </c>
      <c r="F169" s="3">
        <f>IF(COUNT('Analytical Calibration'!C169:D169)=2,'Analytical Calibration'!B169*(B169-intercept-slope*A169)^2,0)</f>
        <v>0</v>
      </c>
      <c r="G169" s="21" t="str">
        <f>IF(COUNT('Analytical Calibration'!C171:D171)=2,'Analytical Calibration'!C171,"")</f>
        <v/>
      </c>
      <c r="H169" s="21" t="str">
        <f>IF(COUNT('Analytical Calibration'!C171:D171)=2,G169*slope+intercept,"")</f>
        <v/>
      </c>
      <c r="I169" s="21">
        <f>'Analytical Calibration'!D171</f>
        <v>0</v>
      </c>
      <c r="J169" s="21" t="e">
        <f t="shared" si="7"/>
        <v>#VALUE!</v>
      </c>
      <c r="K169" s="22" t="str">
        <f t="shared" si="8"/>
        <v/>
      </c>
    </row>
    <row r="170" spans="1:11" ht="12.75">
      <c r="A170">
        <f>IF(COUNT('Analytical Calibration'!C170:D170)=2,'Analytical Calibration'!B170*'Analytical Calibration'!C170,0)</f>
        <v>0</v>
      </c>
      <c r="B170">
        <f>IF(COUNT('Analytical Calibration'!C170:D170)=2,'Analytical Calibration'!B170*'Analytical Calibration'!D170,0)</f>
        <v>0</v>
      </c>
      <c r="C170">
        <f>IF(COUNT('Analytical Calibration'!C170:D170)=2,'Analytical Calibration'!B170*A170*B170,0)</f>
        <v>0</v>
      </c>
      <c r="D170">
        <f>IF(COUNT('Analytical Calibration'!C170:D170)=2,'Analytical Calibration'!B170*A170^2,0)</f>
        <v>0</v>
      </c>
      <c r="E170" s="2">
        <f>IF(COUNT('Analytical Calibration'!C170:D170)=2,'Analytical Calibration'!B170*(B170-meany)^2,0)</f>
        <v>0</v>
      </c>
      <c r="F170" s="3">
        <f>IF(COUNT('Analytical Calibration'!C170:D170)=2,'Analytical Calibration'!B170*(B170-intercept-slope*A170)^2,0)</f>
        <v>0</v>
      </c>
      <c r="G170" s="21" t="str">
        <f>IF(COUNT('Analytical Calibration'!C172:D172)=2,'Analytical Calibration'!C172,"")</f>
        <v/>
      </c>
      <c r="H170" s="21" t="str">
        <f>IF(COUNT('Analytical Calibration'!C172:D172)=2,G170*slope+intercept,"")</f>
        <v/>
      </c>
      <c r="I170" s="21">
        <f>'Analytical Calibration'!D172</f>
        <v>0</v>
      </c>
      <c r="J170" s="21" t="e">
        <f t="shared" si="7"/>
        <v>#VALUE!</v>
      </c>
      <c r="K170" s="22" t="str">
        <f t="shared" si="8"/>
        <v/>
      </c>
    </row>
    <row r="171" spans="1:11" ht="12.75">
      <c r="A171">
        <f>IF(COUNT('Analytical Calibration'!C171:D171)=2,'Analytical Calibration'!B171*'Analytical Calibration'!C171,0)</f>
        <v>0</v>
      </c>
      <c r="B171">
        <f>IF(COUNT('Analytical Calibration'!C171:D171)=2,'Analytical Calibration'!B171*'Analytical Calibration'!D171,0)</f>
        <v>0</v>
      </c>
      <c r="C171">
        <f>IF(COUNT('Analytical Calibration'!C171:D171)=2,'Analytical Calibration'!B171*A171*B171,0)</f>
        <v>0</v>
      </c>
      <c r="D171">
        <f>IF(COUNT('Analytical Calibration'!C171:D171)=2,'Analytical Calibration'!B171*A171^2,0)</f>
        <v>0</v>
      </c>
      <c r="E171" s="2">
        <f>IF(COUNT('Analytical Calibration'!C171:D171)=2,'Analytical Calibration'!B171*(B171-meany)^2,0)</f>
        <v>0</v>
      </c>
      <c r="F171" s="3">
        <f>IF(COUNT('Analytical Calibration'!C171:D171)=2,'Analytical Calibration'!B171*(B171-intercept-slope*A171)^2,0)</f>
        <v>0</v>
      </c>
      <c r="G171" s="21" t="str">
        <f>IF(COUNT('Analytical Calibration'!C173:D173)=2,'Analytical Calibration'!C173,"")</f>
        <v/>
      </c>
      <c r="H171" s="21" t="str">
        <f>IF(COUNT('Analytical Calibration'!C173:D173)=2,G171*slope+intercept,"")</f>
        <v/>
      </c>
      <c r="I171" s="21">
        <f>'Analytical Calibration'!D173</f>
        <v>0</v>
      </c>
      <c r="J171" s="21" t="e">
        <f t="shared" si="7"/>
        <v>#VALUE!</v>
      </c>
      <c r="K171" s="22" t="str">
        <f t="shared" si="8"/>
        <v/>
      </c>
    </row>
    <row r="172" spans="1:11" ht="12.75">
      <c r="A172">
        <f>IF(COUNT('Analytical Calibration'!C172:D172)=2,'Analytical Calibration'!B172*'Analytical Calibration'!C172,0)</f>
        <v>0</v>
      </c>
      <c r="B172">
        <f>IF(COUNT('Analytical Calibration'!C172:D172)=2,'Analytical Calibration'!B172*'Analytical Calibration'!D172,0)</f>
        <v>0</v>
      </c>
      <c r="C172">
        <f>IF(COUNT('Analytical Calibration'!C172:D172)=2,'Analytical Calibration'!B172*A172*B172,0)</f>
        <v>0</v>
      </c>
      <c r="D172">
        <f>IF(COUNT('Analytical Calibration'!C172:D172)=2,'Analytical Calibration'!B172*A172^2,0)</f>
        <v>0</v>
      </c>
      <c r="E172" s="2">
        <f>IF(COUNT('Analytical Calibration'!C172:D172)=2,'Analytical Calibration'!B172*(B172-meany)^2,0)</f>
        <v>0</v>
      </c>
      <c r="F172" s="3">
        <f>IF(COUNT('Analytical Calibration'!C172:D172)=2,'Analytical Calibration'!B172*(B172-intercept-slope*A172)^2,0)</f>
        <v>0</v>
      </c>
      <c r="G172" s="21" t="str">
        <f>IF(COUNT('Analytical Calibration'!C174:D174)=2,'Analytical Calibration'!C174,"")</f>
        <v/>
      </c>
      <c r="H172" s="21" t="str">
        <f>IF(COUNT('Analytical Calibration'!C174:D174)=2,G172*slope+intercept,"")</f>
        <v/>
      </c>
      <c r="I172" s="21">
        <f>'Analytical Calibration'!D174</f>
        <v>0</v>
      </c>
      <c r="J172" s="21" t="e">
        <f t="shared" si="7"/>
        <v>#VALUE!</v>
      </c>
      <c r="K172" s="22" t="str">
        <f t="shared" si="8"/>
        <v/>
      </c>
    </row>
    <row r="173" spans="1:11" ht="12.75">
      <c r="A173">
        <f>IF(COUNT('Analytical Calibration'!C173:D173)=2,'Analytical Calibration'!B173*'Analytical Calibration'!C173,0)</f>
        <v>0</v>
      </c>
      <c r="B173">
        <f>IF(COUNT('Analytical Calibration'!C173:D173)=2,'Analytical Calibration'!B173*'Analytical Calibration'!D173,0)</f>
        <v>0</v>
      </c>
      <c r="C173">
        <f>IF(COUNT('Analytical Calibration'!C173:D173)=2,'Analytical Calibration'!B173*A173*B173,0)</f>
        <v>0</v>
      </c>
      <c r="D173">
        <f>IF(COUNT('Analytical Calibration'!C173:D173)=2,'Analytical Calibration'!B173*A173^2,0)</f>
        <v>0</v>
      </c>
      <c r="E173" s="2">
        <f>IF(COUNT('Analytical Calibration'!C173:D173)=2,'Analytical Calibration'!B173*(B173-meany)^2,0)</f>
        <v>0</v>
      </c>
      <c r="F173" s="3">
        <f>IF(COUNT('Analytical Calibration'!C173:D173)=2,'Analytical Calibration'!B173*(B173-intercept-slope*A173)^2,0)</f>
        <v>0</v>
      </c>
      <c r="G173" s="21" t="str">
        <f>IF(COUNT('Analytical Calibration'!C175:D175)=2,'Analytical Calibration'!C175,"")</f>
        <v/>
      </c>
      <c r="H173" s="21" t="str">
        <f>IF(COUNT('Analytical Calibration'!C175:D175)=2,G173*slope+intercept,"")</f>
        <v/>
      </c>
      <c r="I173" s="21">
        <f>'Analytical Calibration'!D175</f>
        <v>0</v>
      </c>
      <c r="J173" s="21" t="e">
        <f t="shared" si="7"/>
        <v>#VALUE!</v>
      </c>
      <c r="K173" s="22" t="str">
        <f t="shared" si="8"/>
        <v/>
      </c>
    </row>
    <row r="174" spans="1:11" ht="12.75">
      <c r="A174">
        <f>IF(COUNT('Analytical Calibration'!C174:D174)=2,'Analytical Calibration'!B174*'Analytical Calibration'!C174,0)</f>
        <v>0</v>
      </c>
      <c r="B174">
        <f>IF(COUNT('Analytical Calibration'!C174:D174)=2,'Analytical Calibration'!B174*'Analytical Calibration'!D174,0)</f>
        <v>0</v>
      </c>
      <c r="C174">
        <f>IF(COUNT('Analytical Calibration'!C174:D174)=2,'Analytical Calibration'!B174*A174*B174,0)</f>
        <v>0</v>
      </c>
      <c r="D174">
        <f>IF(COUNT('Analytical Calibration'!C174:D174)=2,'Analytical Calibration'!B174*A174^2,0)</f>
        <v>0</v>
      </c>
      <c r="E174" s="2">
        <f>IF(COUNT('Analytical Calibration'!C174:D174)=2,'Analytical Calibration'!B174*(B174-meany)^2,0)</f>
        <v>0</v>
      </c>
      <c r="F174" s="3">
        <f>IF(COUNT('Analytical Calibration'!C174:D174)=2,'Analytical Calibration'!B174*(B174-intercept-slope*A174)^2,0)</f>
        <v>0</v>
      </c>
      <c r="G174" s="21" t="str">
        <f>IF(COUNT('Analytical Calibration'!C176:D176)=2,'Analytical Calibration'!C176,"")</f>
        <v/>
      </c>
      <c r="H174" s="21" t="str">
        <f>IF(COUNT('Analytical Calibration'!C176:D176)=2,G174*slope+intercept,"")</f>
        <v/>
      </c>
      <c r="I174" s="21">
        <f>'Analytical Calibration'!D176</f>
        <v>0</v>
      </c>
      <c r="J174" s="21" t="e">
        <f t="shared" si="7"/>
        <v>#VALUE!</v>
      </c>
      <c r="K174" s="22" t="str">
        <f t="shared" si="8"/>
        <v/>
      </c>
    </row>
    <row r="175" spans="1:11" ht="12.75">
      <c r="A175">
        <f>IF(COUNT('Analytical Calibration'!C175:D175)=2,'Analytical Calibration'!B175*'Analytical Calibration'!C175,0)</f>
        <v>0</v>
      </c>
      <c r="B175">
        <f>IF(COUNT('Analytical Calibration'!C175:D175)=2,'Analytical Calibration'!B175*'Analytical Calibration'!D175,0)</f>
        <v>0</v>
      </c>
      <c r="C175">
        <f>IF(COUNT('Analytical Calibration'!C175:D175)=2,'Analytical Calibration'!B175*A175*B175,0)</f>
        <v>0</v>
      </c>
      <c r="D175">
        <f>IF(COUNT('Analytical Calibration'!C175:D175)=2,'Analytical Calibration'!B175*A175^2,0)</f>
        <v>0</v>
      </c>
      <c r="E175" s="2">
        <f>IF(COUNT('Analytical Calibration'!C175:D175)=2,'Analytical Calibration'!B175*(B175-meany)^2,0)</f>
        <v>0</v>
      </c>
      <c r="F175" s="3">
        <f>IF(COUNT('Analytical Calibration'!C175:D175)=2,'Analytical Calibration'!B175*(B175-intercept-slope*A175)^2,0)</f>
        <v>0</v>
      </c>
      <c r="G175" s="21" t="str">
        <f>IF(COUNT('Analytical Calibration'!C177:D177)=2,'Analytical Calibration'!C177,"")</f>
        <v/>
      </c>
      <c r="H175" s="21" t="str">
        <f>IF(COUNT('Analytical Calibration'!C177:D177)=2,G175*slope+intercept,"")</f>
        <v/>
      </c>
      <c r="I175" s="21">
        <f>'Analytical Calibration'!D177</f>
        <v>0</v>
      </c>
      <c r="J175" s="21" t="e">
        <f t="shared" si="7"/>
        <v>#VALUE!</v>
      </c>
      <c r="K175" s="22" t="str">
        <f t="shared" si="8"/>
        <v/>
      </c>
    </row>
    <row r="176" spans="1:11" ht="12.75">
      <c r="A176">
        <f>IF(COUNT('Analytical Calibration'!C176:D176)=2,'Analytical Calibration'!B176*'Analytical Calibration'!C176,0)</f>
        <v>0</v>
      </c>
      <c r="B176">
        <f>IF(COUNT('Analytical Calibration'!C176:D176)=2,'Analytical Calibration'!B176*'Analytical Calibration'!D176,0)</f>
        <v>0</v>
      </c>
      <c r="C176">
        <f>IF(COUNT('Analytical Calibration'!C176:D176)=2,'Analytical Calibration'!B176*A176*B176,0)</f>
        <v>0</v>
      </c>
      <c r="D176">
        <f>IF(COUNT('Analytical Calibration'!C176:D176)=2,'Analytical Calibration'!B176*A176^2,0)</f>
        <v>0</v>
      </c>
      <c r="E176" s="2">
        <f>IF(COUNT('Analytical Calibration'!C176:D176)=2,'Analytical Calibration'!B176*(B176-meany)^2,0)</f>
        <v>0</v>
      </c>
      <c r="F176" s="3">
        <f>IF(COUNT('Analytical Calibration'!C176:D176)=2,'Analytical Calibration'!B176*(B176-intercept-slope*A176)^2,0)</f>
        <v>0</v>
      </c>
      <c r="G176" s="21" t="str">
        <f>IF(COUNT('Analytical Calibration'!C178:D178)=2,'Analytical Calibration'!C178,"")</f>
        <v/>
      </c>
      <c r="H176" s="21" t="str">
        <f>IF(COUNT('Analytical Calibration'!C178:D178)=2,G176*slope+intercept,"")</f>
        <v/>
      </c>
      <c r="I176" s="21">
        <f>'Analytical Calibration'!D178</f>
        <v>0</v>
      </c>
      <c r="J176" s="21" t="e">
        <f t="shared" si="7"/>
        <v>#VALUE!</v>
      </c>
      <c r="K176" s="22" t="str">
        <f t="shared" si="8"/>
        <v/>
      </c>
    </row>
    <row r="177" spans="1:11" ht="12.75">
      <c r="A177">
        <f>IF(COUNT('Analytical Calibration'!C177:D177)=2,'Analytical Calibration'!B177*'Analytical Calibration'!C177,0)</f>
        <v>0</v>
      </c>
      <c r="B177">
        <f>IF(COUNT('Analytical Calibration'!C177:D177)=2,'Analytical Calibration'!B177*'Analytical Calibration'!D177,0)</f>
        <v>0</v>
      </c>
      <c r="C177">
        <f>IF(COUNT('Analytical Calibration'!C177:D177)=2,'Analytical Calibration'!B177*A177*B177,0)</f>
        <v>0</v>
      </c>
      <c r="D177">
        <f>IF(COUNT('Analytical Calibration'!C177:D177)=2,'Analytical Calibration'!B177*A177^2,0)</f>
        <v>0</v>
      </c>
      <c r="E177" s="2">
        <f>IF(COUNT('Analytical Calibration'!C177:D177)=2,'Analytical Calibration'!B177*(B177-meany)^2,0)</f>
        <v>0</v>
      </c>
      <c r="F177" s="3">
        <f>IF(COUNT('Analytical Calibration'!C177:D177)=2,'Analytical Calibration'!B177*(B177-intercept-slope*A177)^2,0)</f>
        <v>0</v>
      </c>
      <c r="G177" s="21" t="str">
        <f>IF(COUNT('Analytical Calibration'!C179:D179)=2,'Analytical Calibration'!C179,"")</f>
        <v/>
      </c>
      <c r="H177" s="21" t="str">
        <f>IF(COUNT('Analytical Calibration'!C179:D179)=2,G177*slope+intercept,"")</f>
        <v/>
      </c>
      <c r="I177" s="21">
        <f>'Analytical Calibration'!D179</f>
        <v>0</v>
      </c>
      <c r="J177" s="21" t="e">
        <f t="shared" si="7"/>
        <v>#VALUE!</v>
      </c>
      <c r="K177" s="22" t="str">
        <f t="shared" si="8"/>
        <v/>
      </c>
    </row>
    <row r="178" spans="1:11" ht="12.75">
      <c r="A178">
        <f>IF(COUNT('Analytical Calibration'!C178:D178)=2,'Analytical Calibration'!B178*'Analytical Calibration'!C178,0)</f>
        <v>0</v>
      </c>
      <c r="B178">
        <f>IF(COUNT('Analytical Calibration'!C178:D178)=2,'Analytical Calibration'!B178*'Analytical Calibration'!D178,0)</f>
        <v>0</v>
      </c>
      <c r="C178">
        <f>IF(COUNT('Analytical Calibration'!C178:D178)=2,'Analytical Calibration'!B178*A178*B178,0)</f>
        <v>0</v>
      </c>
      <c r="D178">
        <f>IF(COUNT('Analytical Calibration'!C178:D178)=2,'Analytical Calibration'!B178*A178^2,0)</f>
        <v>0</v>
      </c>
      <c r="E178" s="2">
        <f>IF(COUNT('Analytical Calibration'!C178:D178)=2,'Analytical Calibration'!B178*(B178-meany)^2,0)</f>
        <v>0</v>
      </c>
      <c r="F178" s="3">
        <f>IF(COUNT('Analytical Calibration'!C178:D178)=2,'Analytical Calibration'!B178*(B178-intercept-slope*A178)^2,0)</f>
        <v>0</v>
      </c>
      <c r="G178" s="21" t="str">
        <f>IF(COUNT('Analytical Calibration'!C180:D180)=2,'Analytical Calibration'!C180,"")</f>
        <v/>
      </c>
      <c r="H178" s="21" t="str">
        <f>IF(COUNT('Analytical Calibration'!C180:D180)=2,G178*slope+intercept,"")</f>
        <v/>
      </c>
      <c r="I178" s="21">
        <f>'Analytical Calibration'!D180</f>
        <v>0</v>
      </c>
      <c r="J178" s="21" t="e">
        <f t="shared" si="7"/>
        <v>#VALUE!</v>
      </c>
      <c r="K178" s="22" t="str">
        <f t="shared" si="8"/>
        <v/>
      </c>
    </row>
    <row r="179" spans="1:11" ht="12.75">
      <c r="A179">
        <f>IF(COUNT('Analytical Calibration'!C179:D179)=2,'Analytical Calibration'!B179*'Analytical Calibration'!C179,0)</f>
        <v>0</v>
      </c>
      <c r="B179">
        <f>IF(COUNT('Analytical Calibration'!C179:D179)=2,'Analytical Calibration'!B179*'Analytical Calibration'!D179,0)</f>
        <v>0</v>
      </c>
      <c r="C179">
        <f>IF(COUNT('Analytical Calibration'!C179:D179)=2,'Analytical Calibration'!B179*A179*B179,0)</f>
        <v>0</v>
      </c>
      <c r="D179">
        <f>IF(COUNT('Analytical Calibration'!C179:D179)=2,'Analytical Calibration'!B179*A179^2,0)</f>
        <v>0</v>
      </c>
      <c r="E179" s="2">
        <f>IF(COUNT('Analytical Calibration'!C179:D179)=2,'Analytical Calibration'!B179*(B179-meany)^2,0)</f>
        <v>0</v>
      </c>
      <c r="F179" s="3">
        <f>IF(COUNT('Analytical Calibration'!C179:D179)=2,'Analytical Calibration'!B179*(B179-intercept-slope*A179)^2,0)</f>
        <v>0</v>
      </c>
      <c r="G179" s="21" t="str">
        <f>IF(COUNT('Analytical Calibration'!C181:D181)=2,'Analytical Calibration'!C181,"")</f>
        <v/>
      </c>
      <c r="H179" s="21" t="str">
        <f>IF(COUNT('Analytical Calibration'!C181:D181)=2,G179*slope+intercept,"")</f>
        <v/>
      </c>
      <c r="I179" s="21">
        <f>'Analytical Calibration'!D181</f>
        <v>0</v>
      </c>
      <c r="J179" s="21" t="e">
        <f t="shared" si="7"/>
        <v>#VALUE!</v>
      </c>
      <c r="K179" s="22" t="str">
        <f t="shared" si="8"/>
        <v/>
      </c>
    </row>
    <row r="180" spans="1:11" ht="12.75">
      <c r="A180">
        <f>IF(COUNT('Analytical Calibration'!C180:D180)=2,'Analytical Calibration'!B180*'Analytical Calibration'!C180,0)</f>
        <v>0</v>
      </c>
      <c r="B180">
        <f>IF(COUNT('Analytical Calibration'!C180:D180)=2,'Analytical Calibration'!B180*'Analytical Calibration'!D180,0)</f>
        <v>0</v>
      </c>
      <c r="C180">
        <f>IF(COUNT('Analytical Calibration'!C180:D180)=2,'Analytical Calibration'!B180*A180*B180,0)</f>
        <v>0</v>
      </c>
      <c r="D180">
        <f>IF(COUNT('Analytical Calibration'!C180:D180)=2,'Analytical Calibration'!B180*A180^2,0)</f>
        <v>0</v>
      </c>
      <c r="E180" s="2">
        <f>IF(COUNT('Analytical Calibration'!C180:D180)=2,'Analytical Calibration'!B180*(B180-meany)^2,0)</f>
        <v>0</v>
      </c>
      <c r="F180" s="3">
        <f>IF(COUNT('Analytical Calibration'!C180:D180)=2,'Analytical Calibration'!B180*(B180-intercept-slope*A180)^2,0)</f>
        <v>0</v>
      </c>
      <c r="G180" s="21" t="str">
        <f>IF(COUNT('Analytical Calibration'!C182:D182)=2,'Analytical Calibration'!C182,"")</f>
        <v/>
      </c>
      <c r="H180" s="21" t="str">
        <f>IF(COUNT('Analytical Calibration'!C182:D182)=2,G180*slope+intercept,"")</f>
        <v/>
      </c>
      <c r="I180" s="21">
        <f>'Analytical Calibration'!D182</f>
        <v>0</v>
      </c>
      <c r="J180" s="21" t="e">
        <f t="shared" si="7"/>
        <v>#VALUE!</v>
      </c>
      <c r="K180" s="22" t="str">
        <f t="shared" si="8"/>
        <v/>
      </c>
    </row>
    <row r="181" spans="1:11" ht="12.75">
      <c r="A181">
        <f>IF(COUNT('Analytical Calibration'!C181:D181)=2,'Analytical Calibration'!B181*'Analytical Calibration'!C181,0)</f>
        <v>0</v>
      </c>
      <c r="B181">
        <f>IF(COUNT('Analytical Calibration'!C181:D181)=2,'Analytical Calibration'!B181*'Analytical Calibration'!D181,0)</f>
        <v>0</v>
      </c>
      <c r="C181">
        <f>IF(COUNT('Analytical Calibration'!C181:D181)=2,'Analytical Calibration'!B181*A181*B181,0)</f>
        <v>0</v>
      </c>
      <c r="D181">
        <f>IF(COUNT('Analytical Calibration'!C181:D181)=2,'Analytical Calibration'!B181*A181^2,0)</f>
        <v>0</v>
      </c>
      <c r="E181" s="2">
        <f>IF(COUNT('Analytical Calibration'!C181:D181)=2,'Analytical Calibration'!B181*(B181-meany)^2,0)</f>
        <v>0</v>
      </c>
      <c r="F181" s="3">
        <f>IF(COUNT('Analytical Calibration'!C181:D181)=2,'Analytical Calibration'!B181*(B181-intercept-slope*A181)^2,0)</f>
        <v>0</v>
      </c>
      <c r="G181" s="21" t="str">
        <f>IF(COUNT('Analytical Calibration'!C183:D183)=2,'Analytical Calibration'!C183,"")</f>
        <v/>
      </c>
      <c r="H181" s="21" t="str">
        <f>IF(COUNT('Analytical Calibration'!C183:D183)=2,G181*slope+intercept,"")</f>
        <v/>
      </c>
      <c r="I181" s="21">
        <f>'Analytical Calibration'!D183</f>
        <v>0</v>
      </c>
      <c r="J181" s="21" t="e">
        <f t="shared" si="7"/>
        <v>#VALUE!</v>
      </c>
      <c r="K181" s="22" t="str">
        <f t="shared" si="8"/>
        <v/>
      </c>
    </row>
    <row r="182" spans="1:11" ht="12.75">
      <c r="A182">
        <f>IF(COUNT('Analytical Calibration'!C182:D182)=2,'Analytical Calibration'!B182*'Analytical Calibration'!C182,0)</f>
        <v>0</v>
      </c>
      <c r="B182">
        <f>IF(COUNT('Analytical Calibration'!C182:D182)=2,'Analytical Calibration'!B182*'Analytical Calibration'!D182,0)</f>
        <v>0</v>
      </c>
      <c r="C182">
        <f>IF(COUNT('Analytical Calibration'!C182:D182)=2,'Analytical Calibration'!B182*A182*B182,0)</f>
        <v>0</v>
      </c>
      <c r="D182">
        <f>IF(COUNT('Analytical Calibration'!C182:D182)=2,'Analytical Calibration'!B182*A182^2,0)</f>
        <v>0</v>
      </c>
      <c r="E182" s="2">
        <f>IF(COUNT('Analytical Calibration'!C182:D182)=2,'Analytical Calibration'!B182*(B182-meany)^2,0)</f>
        <v>0</v>
      </c>
      <c r="F182" s="3">
        <f>IF(COUNT('Analytical Calibration'!C182:D182)=2,'Analytical Calibration'!B182*(B182-intercept-slope*A182)^2,0)</f>
        <v>0</v>
      </c>
      <c r="G182" s="21" t="str">
        <f>IF(COUNT('Analytical Calibration'!C184:D184)=2,'Analytical Calibration'!C184,"")</f>
        <v/>
      </c>
      <c r="H182" s="21" t="str">
        <f>IF(COUNT('Analytical Calibration'!C184:D184)=2,G182*slope+intercept,"")</f>
        <v/>
      </c>
      <c r="I182" s="21">
        <f>'Analytical Calibration'!D184</f>
        <v>0</v>
      </c>
      <c r="J182" s="21" t="e">
        <f t="shared" si="7"/>
        <v>#VALUE!</v>
      </c>
      <c r="K182" s="22" t="str">
        <f t="shared" si="8"/>
        <v/>
      </c>
    </row>
    <row r="183" spans="1:11" ht="12.75">
      <c r="A183">
        <f>IF(COUNT('Analytical Calibration'!C183:D183)=2,'Analytical Calibration'!B183*'Analytical Calibration'!C183,0)</f>
        <v>0</v>
      </c>
      <c r="B183">
        <f>IF(COUNT('Analytical Calibration'!C183:D183)=2,'Analytical Calibration'!B183*'Analytical Calibration'!D183,0)</f>
        <v>0</v>
      </c>
      <c r="C183">
        <f>IF(COUNT('Analytical Calibration'!C183:D183)=2,'Analytical Calibration'!B183*A183*B183,0)</f>
        <v>0</v>
      </c>
      <c r="D183">
        <f>IF(COUNT('Analytical Calibration'!C183:D183)=2,'Analytical Calibration'!B183*A183^2,0)</f>
        <v>0</v>
      </c>
      <c r="E183" s="2">
        <f>IF(COUNT('Analytical Calibration'!C183:D183)=2,'Analytical Calibration'!B183*(B183-meany)^2,0)</f>
        <v>0</v>
      </c>
      <c r="F183" s="3">
        <f>IF(COUNT('Analytical Calibration'!C183:D183)=2,'Analytical Calibration'!B183*(B183-intercept-slope*A183)^2,0)</f>
        <v>0</v>
      </c>
      <c r="G183" s="21" t="str">
        <f>IF(COUNT('Analytical Calibration'!C185:D185)=2,'Analytical Calibration'!C185,"")</f>
        <v/>
      </c>
      <c r="H183" s="21" t="str">
        <f>IF(COUNT('Analytical Calibration'!C185:D185)=2,G183*slope+intercept,"")</f>
        <v/>
      </c>
      <c r="I183" s="21">
        <f>'Analytical Calibration'!D185</f>
        <v>0</v>
      </c>
      <c r="J183" s="21" t="e">
        <f t="shared" si="7"/>
        <v>#VALUE!</v>
      </c>
      <c r="K183" s="22" t="str">
        <f t="shared" si="8"/>
        <v/>
      </c>
    </row>
    <row r="184" spans="1:11" ht="12.75">
      <c r="A184">
        <f>IF(COUNT('Analytical Calibration'!C184:D184)=2,'Analytical Calibration'!B184*'Analytical Calibration'!C184,0)</f>
        <v>0</v>
      </c>
      <c r="B184">
        <f>IF(COUNT('Analytical Calibration'!C184:D184)=2,'Analytical Calibration'!B184*'Analytical Calibration'!D184,0)</f>
        <v>0</v>
      </c>
      <c r="C184">
        <f>IF(COUNT('Analytical Calibration'!C184:D184)=2,'Analytical Calibration'!B184*A184*B184,0)</f>
        <v>0</v>
      </c>
      <c r="D184">
        <f>IF(COUNT('Analytical Calibration'!C184:D184)=2,'Analytical Calibration'!B184*A184^2,0)</f>
        <v>0</v>
      </c>
      <c r="E184" s="2">
        <f>IF(COUNT('Analytical Calibration'!C184:D184)=2,'Analytical Calibration'!B184*(B184-meany)^2,0)</f>
        <v>0</v>
      </c>
      <c r="F184" s="3">
        <f>IF(COUNT('Analytical Calibration'!C184:D184)=2,'Analytical Calibration'!B184*(B184-intercept-slope*A184)^2,0)</f>
        <v>0</v>
      </c>
      <c r="G184" s="21" t="str">
        <f>IF(COUNT('Analytical Calibration'!C186:D186)=2,'Analytical Calibration'!C186,"")</f>
        <v/>
      </c>
      <c r="H184" s="21" t="str">
        <f>IF(COUNT('Analytical Calibration'!C186:D186)=2,G184*slope+intercept,"")</f>
        <v/>
      </c>
      <c r="I184" s="21">
        <f>'Analytical Calibration'!D186</f>
        <v>0</v>
      </c>
      <c r="J184" s="21" t="e">
        <f t="shared" si="7"/>
        <v>#VALUE!</v>
      </c>
      <c r="K184" s="22" t="str">
        <f t="shared" si="8"/>
        <v/>
      </c>
    </row>
    <row r="185" spans="1:11" ht="12.75">
      <c r="A185">
        <f>IF(COUNT('Analytical Calibration'!C185:D185)=2,'Analytical Calibration'!B185*'Analytical Calibration'!C185,0)</f>
        <v>0</v>
      </c>
      <c r="B185">
        <f>IF(COUNT('Analytical Calibration'!C185:D185)=2,'Analytical Calibration'!B185*'Analytical Calibration'!D185,0)</f>
        <v>0</v>
      </c>
      <c r="C185">
        <f>IF(COUNT('Analytical Calibration'!C185:D185)=2,'Analytical Calibration'!B185*A185*B185,0)</f>
        <v>0</v>
      </c>
      <c r="D185">
        <f>IF(COUNT('Analytical Calibration'!C185:D185)=2,'Analytical Calibration'!B185*A185^2,0)</f>
        <v>0</v>
      </c>
      <c r="E185" s="2">
        <f>IF(COUNT('Analytical Calibration'!C185:D185)=2,'Analytical Calibration'!B185*(B185-meany)^2,0)</f>
        <v>0</v>
      </c>
      <c r="F185" s="3">
        <f>IF(COUNT('Analytical Calibration'!C185:D185)=2,'Analytical Calibration'!B185*(B185-intercept-slope*A185)^2,0)</f>
        <v>0</v>
      </c>
      <c r="G185" s="21" t="str">
        <f>IF(COUNT('Analytical Calibration'!C187:D187)=2,'Analytical Calibration'!C187,"")</f>
        <v/>
      </c>
      <c r="H185" s="21" t="str">
        <f>IF(COUNT('Analytical Calibration'!C187:D187)=2,G185*slope+intercept,"")</f>
        <v/>
      </c>
      <c r="I185" s="21">
        <f>'Analytical Calibration'!D187</f>
        <v>0</v>
      </c>
      <c r="J185" s="21" t="e">
        <f t="shared" si="7"/>
        <v>#VALUE!</v>
      </c>
      <c r="K185" s="22" t="str">
        <f t="shared" si="8"/>
        <v/>
      </c>
    </row>
    <row r="186" spans="1:11" ht="12.75">
      <c r="A186">
        <f>IF(COUNT('Analytical Calibration'!C186:D186)=2,'Analytical Calibration'!B186*'Analytical Calibration'!C186,0)</f>
        <v>0</v>
      </c>
      <c r="B186">
        <f>IF(COUNT('Analytical Calibration'!C186:D186)=2,'Analytical Calibration'!B186*'Analytical Calibration'!D186,0)</f>
        <v>0</v>
      </c>
      <c r="C186">
        <f>IF(COUNT('Analytical Calibration'!C186:D186)=2,'Analytical Calibration'!B186*A186*B186,0)</f>
        <v>0</v>
      </c>
      <c r="D186">
        <f>IF(COUNT('Analytical Calibration'!C186:D186)=2,'Analytical Calibration'!B186*A186^2,0)</f>
        <v>0</v>
      </c>
      <c r="E186" s="2">
        <f>IF(COUNT('Analytical Calibration'!C186:D186)=2,'Analytical Calibration'!B186*(B186-meany)^2,0)</f>
        <v>0</v>
      </c>
      <c r="F186" s="3">
        <f>IF(COUNT('Analytical Calibration'!C186:D186)=2,'Analytical Calibration'!B186*(B186-intercept-slope*A186)^2,0)</f>
        <v>0</v>
      </c>
      <c r="G186" s="21" t="str">
        <f>IF(COUNT('Analytical Calibration'!C188:D188)=2,'Analytical Calibration'!C188,"")</f>
        <v/>
      </c>
      <c r="H186" s="21" t="str">
        <f>IF(COUNT('Analytical Calibration'!C188:D188)=2,G186*slope+intercept,"")</f>
        <v/>
      </c>
      <c r="I186" s="21">
        <f>'Analytical Calibration'!D188</f>
        <v>0</v>
      </c>
      <c r="J186" s="21" t="e">
        <f t="shared" si="7"/>
        <v>#VALUE!</v>
      </c>
      <c r="K186" s="22" t="str">
        <f t="shared" si="8"/>
        <v/>
      </c>
    </row>
    <row r="187" spans="1:11" ht="12.75">
      <c r="A187">
        <f>IF(COUNT('Analytical Calibration'!C187:D187)=2,'Analytical Calibration'!B187*'Analytical Calibration'!C187,0)</f>
        <v>0</v>
      </c>
      <c r="B187">
        <f>IF(COUNT('Analytical Calibration'!C187:D187)=2,'Analytical Calibration'!B187*'Analytical Calibration'!D187,0)</f>
        <v>0</v>
      </c>
      <c r="C187">
        <f>IF(COUNT('Analytical Calibration'!C187:D187)=2,'Analytical Calibration'!B187*A187*B187,0)</f>
        <v>0</v>
      </c>
      <c r="D187">
        <f>IF(COUNT('Analytical Calibration'!C187:D187)=2,'Analytical Calibration'!B187*A187^2,0)</f>
        <v>0</v>
      </c>
      <c r="E187" s="2">
        <f>IF(COUNT('Analytical Calibration'!C187:D187)=2,'Analytical Calibration'!B187*(B187-meany)^2,0)</f>
        <v>0</v>
      </c>
      <c r="F187" s="3">
        <f>IF(COUNT('Analytical Calibration'!C187:D187)=2,'Analytical Calibration'!B187*(B187-intercept-slope*A187)^2,0)</f>
        <v>0</v>
      </c>
      <c r="G187" s="21" t="str">
        <f>IF(COUNT('Analytical Calibration'!C189:D189)=2,'Analytical Calibration'!C189,"")</f>
        <v/>
      </c>
      <c r="H187" s="21" t="str">
        <f>IF(COUNT('Analytical Calibration'!C189:D189)=2,G187*slope+intercept,"")</f>
        <v/>
      </c>
      <c r="I187" s="21">
        <f>'Analytical Calibration'!D189</f>
        <v>0</v>
      </c>
      <c r="J187" s="21" t="e">
        <f t="shared" si="7"/>
        <v>#VALUE!</v>
      </c>
      <c r="K187" s="22" t="str">
        <f t="shared" si="8"/>
        <v/>
      </c>
    </row>
    <row r="188" spans="1:11" ht="12.75">
      <c r="A188">
        <f>IF(COUNT('Analytical Calibration'!C188:D188)=2,'Analytical Calibration'!B188*'Analytical Calibration'!C188,0)</f>
        <v>0</v>
      </c>
      <c r="B188">
        <f>IF(COUNT('Analytical Calibration'!C188:D188)=2,'Analytical Calibration'!B188*'Analytical Calibration'!D188,0)</f>
        <v>0</v>
      </c>
      <c r="C188">
        <f>IF(COUNT('Analytical Calibration'!C188:D188)=2,'Analytical Calibration'!B188*A188*B188,0)</f>
        <v>0</v>
      </c>
      <c r="D188">
        <f>IF(COUNT('Analytical Calibration'!C188:D188)=2,'Analytical Calibration'!B188*A188^2,0)</f>
        <v>0</v>
      </c>
      <c r="E188" s="2">
        <f>IF(COUNT('Analytical Calibration'!C188:D188)=2,'Analytical Calibration'!B188*(B188-meany)^2,0)</f>
        <v>0</v>
      </c>
      <c r="F188" s="3">
        <f>IF(COUNT('Analytical Calibration'!C188:D188)=2,'Analytical Calibration'!B188*(B188-intercept-slope*A188)^2,0)</f>
        <v>0</v>
      </c>
      <c r="G188" s="21" t="str">
        <f>IF(COUNT('Analytical Calibration'!C190:D190)=2,'Analytical Calibration'!C190,"")</f>
        <v/>
      </c>
      <c r="H188" s="21" t="str">
        <f>IF(COUNT('Analytical Calibration'!C190:D190)=2,G188*slope+intercept,"")</f>
        <v/>
      </c>
      <c r="I188" s="21">
        <f>'Analytical Calibration'!D190</f>
        <v>0</v>
      </c>
      <c r="J188" s="21" t="e">
        <f t="shared" si="7"/>
        <v>#VALUE!</v>
      </c>
      <c r="K188" s="22" t="str">
        <f t="shared" si="8"/>
        <v/>
      </c>
    </row>
    <row r="189" spans="1:11" ht="12.75">
      <c r="A189">
        <f>IF(COUNT('Analytical Calibration'!C189:D189)=2,'Analytical Calibration'!B189*'Analytical Calibration'!C189,0)</f>
        <v>0</v>
      </c>
      <c r="B189">
        <f>IF(COUNT('Analytical Calibration'!C189:D189)=2,'Analytical Calibration'!B189*'Analytical Calibration'!D189,0)</f>
        <v>0</v>
      </c>
      <c r="C189">
        <f>IF(COUNT('Analytical Calibration'!C189:D189)=2,'Analytical Calibration'!B189*A189*B189,0)</f>
        <v>0</v>
      </c>
      <c r="D189">
        <f>IF(COUNT('Analytical Calibration'!C189:D189)=2,'Analytical Calibration'!B189*A189^2,0)</f>
        <v>0</v>
      </c>
      <c r="E189" s="2">
        <f>IF(COUNT('Analytical Calibration'!C189:D189)=2,'Analytical Calibration'!B189*(B189-meany)^2,0)</f>
        <v>0</v>
      </c>
      <c r="F189" s="3">
        <f>IF(COUNT('Analytical Calibration'!C189:D189)=2,'Analytical Calibration'!B189*(B189-intercept-slope*A189)^2,0)</f>
        <v>0</v>
      </c>
      <c r="G189" s="21" t="str">
        <f>IF(COUNT('Analytical Calibration'!C191:D191)=2,'Analytical Calibration'!C191,"")</f>
        <v/>
      </c>
      <c r="H189" s="21" t="str">
        <f>IF(COUNT('Analytical Calibration'!C191:D191)=2,G189*slope+intercept,"")</f>
        <v/>
      </c>
      <c r="I189" s="21">
        <f>'Analytical Calibration'!D191</f>
        <v>0</v>
      </c>
      <c r="J189" s="21" t="e">
        <f t="shared" si="7"/>
        <v>#VALUE!</v>
      </c>
      <c r="K189" s="22" t="str">
        <f t="shared" si="8"/>
        <v/>
      </c>
    </row>
    <row r="190" spans="1:11" ht="12.75">
      <c r="A190">
        <f>IF(COUNT('Analytical Calibration'!C190:D190)=2,'Analytical Calibration'!B190*'Analytical Calibration'!C190,0)</f>
        <v>0</v>
      </c>
      <c r="B190">
        <f>IF(COUNT('Analytical Calibration'!C190:D190)=2,'Analytical Calibration'!B190*'Analytical Calibration'!D190,0)</f>
        <v>0</v>
      </c>
      <c r="C190">
        <f>IF(COUNT('Analytical Calibration'!C190:D190)=2,'Analytical Calibration'!B190*A190*B190,0)</f>
        <v>0</v>
      </c>
      <c r="D190">
        <f>IF(COUNT('Analytical Calibration'!C190:D190)=2,'Analytical Calibration'!B190*A190^2,0)</f>
        <v>0</v>
      </c>
      <c r="E190" s="2">
        <f>IF(COUNT('Analytical Calibration'!C190:D190)=2,'Analytical Calibration'!B190*(B190-meany)^2,0)</f>
        <v>0</v>
      </c>
      <c r="F190" s="3">
        <f>IF(COUNT('Analytical Calibration'!C190:D190)=2,'Analytical Calibration'!B190*(B190-intercept-slope*A190)^2,0)</f>
        <v>0</v>
      </c>
      <c r="G190" s="21" t="str">
        <f>IF(COUNT('Analytical Calibration'!C192:D192)=2,'Analytical Calibration'!C192,"")</f>
        <v/>
      </c>
      <c r="H190" s="21" t="str">
        <f>IF(COUNT('Analytical Calibration'!C192:D192)=2,G190*slope+intercept,"")</f>
        <v/>
      </c>
      <c r="I190" s="21">
        <f>'Analytical Calibration'!D192</f>
        <v>0</v>
      </c>
      <c r="J190" s="21" t="e">
        <f t="shared" si="7"/>
        <v>#VALUE!</v>
      </c>
      <c r="K190" s="22" t="str">
        <f t="shared" si="8"/>
        <v/>
      </c>
    </row>
    <row r="191" spans="1:11" ht="12.75">
      <c r="A191">
        <f>IF(COUNT('Analytical Calibration'!C191:D191)=2,'Analytical Calibration'!B191*'Analytical Calibration'!C191,0)</f>
        <v>0</v>
      </c>
      <c r="B191">
        <f>IF(COUNT('Analytical Calibration'!C191:D191)=2,'Analytical Calibration'!B191*'Analytical Calibration'!D191,0)</f>
        <v>0</v>
      </c>
      <c r="C191">
        <f>IF(COUNT('Analytical Calibration'!C191:D191)=2,'Analytical Calibration'!B191*A191*B191,0)</f>
        <v>0</v>
      </c>
      <c r="D191">
        <f>IF(COUNT('Analytical Calibration'!C191:D191)=2,'Analytical Calibration'!B191*A191^2,0)</f>
        <v>0</v>
      </c>
      <c r="E191" s="2">
        <f>IF(COUNT('Analytical Calibration'!C191:D191)=2,'Analytical Calibration'!B191*(B191-meany)^2,0)</f>
        <v>0</v>
      </c>
      <c r="F191" s="3">
        <f>IF(COUNT('Analytical Calibration'!C191:D191)=2,'Analytical Calibration'!B191*(B191-intercept-slope*A191)^2,0)</f>
        <v>0</v>
      </c>
      <c r="G191" s="21" t="str">
        <f>IF(COUNT('Analytical Calibration'!C193:D193)=2,'Analytical Calibration'!C193,"")</f>
        <v/>
      </c>
      <c r="H191" s="21" t="str">
        <f>IF(COUNT('Analytical Calibration'!C193:D193)=2,G191*slope+intercept,"")</f>
        <v/>
      </c>
      <c r="I191" s="21">
        <f>'Analytical Calibration'!D193</f>
        <v>0</v>
      </c>
      <c r="J191" s="21" t="e">
        <f t="shared" si="7"/>
        <v>#VALUE!</v>
      </c>
      <c r="K191" s="22" t="str">
        <f t="shared" si="8"/>
        <v/>
      </c>
    </row>
    <row r="192" spans="1:11" ht="12.75">
      <c r="A192">
        <f>IF(COUNT('Analytical Calibration'!C192:D192)=2,'Analytical Calibration'!B192*'Analytical Calibration'!C192,0)</f>
        <v>0</v>
      </c>
      <c r="B192">
        <f>IF(COUNT('Analytical Calibration'!C192:D192)=2,'Analytical Calibration'!B192*'Analytical Calibration'!D192,0)</f>
        <v>0</v>
      </c>
      <c r="C192">
        <f>IF(COUNT('Analytical Calibration'!C192:D192)=2,'Analytical Calibration'!B192*A192*B192,0)</f>
        <v>0</v>
      </c>
      <c r="D192">
        <f>IF(COUNT('Analytical Calibration'!C192:D192)=2,'Analytical Calibration'!B192*A192^2,0)</f>
        <v>0</v>
      </c>
      <c r="E192" s="2">
        <f>IF(COUNT('Analytical Calibration'!C192:D192)=2,'Analytical Calibration'!B192*(B192-meany)^2,0)</f>
        <v>0</v>
      </c>
      <c r="F192" s="3">
        <f>IF(COUNT('Analytical Calibration'!C192:D192)=2,'Analytical Calibration'!B192*(B192-intercept-slope*A192)^2,0)</f>
        <v>0</v>
      </c>
      <c r="G192" s="21" t="str">
        <f>IF(COUNT('Analytical Calibration'!C194:D194)=2,'Analytical Calibration'!C194,"")</f>
        <v/>
      </c>
      <c r="H192" s="21" t="str">
        <f>IF(COUNT('Analytical Calibration'!C194:D194)=2,G192*slope+intercept,"")</f>
        <v/>
      </c>
      <c r="I192" s="21">
        <f>'Analytical Calibration'!D194</f>
        <v>0</v>
      </c>
      <c r="J192" s="21" t="e">
        <f t="shared" si="7"/>
        <v>#VALUE!</v>
      </c>
      <c r="K192" s="22" t="str">
        <f t="shared" si="8"/>
        <v/>
      </c>
    </row>
    <row r="193" spans="1:11" ht="12.75">
      <c r="A193">
        <f>IF(COUNT('Analytical Calibration'!C193:D193)=2,'Analytical Calibration'!B193*'Analytical Calibration'!C193,0)</f>
        <v>0</v>
      </c>
      <c r="B193">
        <f>IF(COUNT('Analytical Calibration'!C193:D193)=2,'Analytical Calibration'!B193*'Analytical Calibration'!D193,0)</f>
        <v>0</v>
      </c>
      <c r="C193">
        <f>IF(COUNT('Analytical Calibration'!C193:D193)=2,'Analytical Calibration'!B193*A193*B193,0)</f>
        <v>0</v>
      </c>
      <c r="D193">
        <f>IF(COUNT('Analytical Calibration'!C193:D193)=2,'Analytical Calibration'!B193*A193^2,0)</f>
        <v>0</v>
      </c>
      <c r="E193" s="2">
        <f>IF(COUNT('Analytical Calibration'!C193:D193)=2,'Analytical Calibration'!B193*(B193-meany)^2,0)</f>
        <v>0</v>
      </c>
      <c r="F193" s="3">
        <f>IF(COUNT('Analytical Calibration'!C193:D193)=2,'Analytical Calibration'!B193*(B193-intercept-slope*A193)^2,0)</f>
        <v>0</v>
      </c>
      <c r="G193" s="21" t="str">
        <f>IF(COUNT('Analytical Calibration'!C195:D195)=2,'Analytical Calibration'!C195,"")</f>
        <v/>
      </c>
      <c r="H193" s="21" t="str">
        <f>IF(COUNT('Analytical Calibration'!C195:D195)=2,G193*slope+intercept,"")</f>
        <v/>
      </c>
      <c r="I193" s="21">
        <f>'Analytical Calibration'!D195</f>
        <v>0</v>
      </c>
      <c r="J193" s="21" t="e">
        <f t="shared" si="7"/>
        <v>#VALUE!</v>
      </c>
      <c r="K193" s="22" t="str">
        <f t="shared" si="8"/>
        <v/>
      </c>
    </row>
    <row r="194" spans="1:11" ht="12.75">
      <c r="A194">
        <f>IF(COUNT('Analytical Calibration'!C194:D194)=2,'Analytical Calibration'!B194*'Analytical Calibration'!C194,0)</f>
        <v>0</v>
      </c>
      <c r="B194">
        <f>IF(COUNT('Analytical Calibration'!C194:D194)=2,'Analytical Calibration'!B194*'Analytical Calibration'!D194,0)</f>
        <v>0</v>
      </c>
      <c r="C194">
        <f>IF(COUNT('Analytical Calibration'!C194:D194)=2,'Analytical Calibration'!B194*A194*B194,0)</f>
        <v>0</v>
      </c>
      <c r="D194">
        <f>IF(COUNT('Analytical Calibration'!C194:D194)=2,'Analytical Calibration'!B194*A194^2,0)</f>
        <v>0</v>
      </c>
      <c r="E194" s="2">
        <f>IF(COUNT('Analytical Calibration'!C194:D194)=2,'Analytical Calibration'!B194*(B194-meany)^2,0)</f>
        <v>0</v>
      </c>
      <c r="F194" s="3">
        <f>IF(COUNT('Analytical Calibration'!C194:D194)=2,'Analytical Calibration'!B194*(B194-intercept-slope*A194)^2,0)</f>
        <v>0</v>
      </c>
      <c r="G194" s="21" t="str">
        <f>IF(COUNT('Analytical Calibration'!C196:D196)=2,'Analytical Calibration'!C196,"")</f>
        <v/>
      </c>
      <c r="H194" s="21" t="str">
        <f>IF(COUNT('Analytical Calibration'!C196:D196)=2,G194*slope+intercept,"")</f>
        <v/>
      </c>
      <c r="I194" s="21">
        <f>'Analytical Calibration'!D196</f>
        <v>0</v>
      </c>
      <c r="J194" s="21" t="e">
        <f t="shared" si="7"/>
        <v>#VALUE!</v>
      </c>
      <c r="K194" s="22" t="str">
        <f t="shared" si="8"/>
        <v/>
      </c>
    </row>
    <row r="195" spans="1:11" ht="12.75">
      <c r="A195">
        <f>IF(COUNT('Analytical Calibration'!C195:D195)=2,'Analytical Calibration'!B195*'Analytical Calibration'!C195,0)</f>
        <v>0</v>
      </c>
      <c r="B195">
        <f>IF(COUNT('Analytical Calibration'!C195:D195)=2,'Analytical Calibration'!B195*'Analytical Calibration'!D195,0)</f>
        <v>0</v>
      </c>
      <c r="C195">
        <f>IF(COUNT('Analytical Calibration'!C195:D195)=2,'Analytical Calibration'!B195*A195*B195,0)</f>
        <v>0</v>
      </c>
      <c r="D195">
        <f>IF(COUNT('Analytical Calibration'!C195:D195)=2,'Analytical Calibration'!B195*A195^2,0)</f>
        <v>0</v>
      </c>
      <c r="E195" s="2">
        <f>IF(COUNT('Analytical Calibration'!C195:D195)=2,'Analytical Calibration'!B195*(B195-meany)^2,0)</f>
        <v>0</v>
      </c>
      <c r="F195" s="3">
        <f>IF(COUNT('Analytical Calibration'!C195:D195)=2,'Analytical Calibration'!B195*(B195-intercept-slope*A195)^2,0)</f>
        <v>0</v>
      </c>
      <c r="G195" s="21" t="str">
        <f>IF(COUNT('Analytical Calibration'!C197:D197)=2,'Analytical Calibration'!C197,"")</f>
        <v/>
      </c>
      <c r="H195" s="21" t="str">
        <f>IF(COUNT('Analytical Calibration'!C197:D197)=2,G195*slope+intercept,"")</f>
        <v/>
      </c>
      <c r="I195" s="21">
        <f>'Analytical Calibration'!D197</f>
        <v>0</v>
      </c>
      <c r="J195" s="21" t="e">
        <f t="shared" si="7"/>
        <v>#VALUE!</v>
      </c>
      <c r="K195" s="22" t="str">
        <f t="shared" si="8"/>
        <v/>
      </c>
    </row>
    <row r="196" spans="1:11" ht="12.75">
      <c r="A196">
        <f>IF(COUNT('Analytical Calibration'!C196:D196)=2,'Analytical Calibration'!B196*'Analytical Calibration'!C196,0)</f>
        <v>0</v>
      </c>
      <c r="B196">
        <f>IF(COUNT('Analytical Calibration'!C196:D196)=2,'Analytical Calibration'!B196*'Analytical Calibration'!D196,0)</f>
        <v>0</v>
      </c>
      <c r="C196">
        <f>IF(COUNT('Analytical Calibration'!C196:D196)=2,'Analytical Calibration'!B196*A196*B196,0)</f>
        <v>0</v>
      </c>
      <c r="D196">
        <f>IF(COUNT('Analytical Calibration'!C196:D196)=2,'Analytical Calibration'!B196*A196^2,0)</f>
        <v>0</v>
      </c>
      <c r="E196" s="2">
        <f>IF(COUNT('Analytical Calibration'!C196:D196)=2,'Analytical Calibration'!B196*(B196-meany)^2,0)</f>
        <v>0</v>
      </c>
      <c r="F196" s="3">
        <f>IF(COUNT('Analytical Calibration'!C196:D196)=2,'Analytical Calibration'!B196*(B196-intercept-slope*A196)^2,0)</f>
        <v>0</v>
      </c>
      <c r="G196" s="21" t="str">
        <f>IF(COUNT('Analytical Calibration'!C198:D198)=2,'Analytical Calibration'!C198,"")</f>
        <v/>
      </c>
      <c r="H196" s="21" t="str">
        <f>IF(COUNT('Analytical Calibration'!C198:D198)=2,G196*slope+intercept,"")</f>
        <v/>
      </c>
      <c r="I196" s="21">
        <f>'Analytical Calibration'!D198</f>
        <v>0</v>
      </c>
      <c r="J196" s="21" t="e">
        <f t="shared" si="7"/>
        <v>#VALUE!</v>
      </c>
      <c r="K196" s="22" t="str">
        <f t="shared" si="8"/>
        <v/>
      </c>
    </row>
    <row r="197" spans="1:11" ht="12.75">
      <c r="A197">
        <f>IF(COUNT('Analytical Calibration'!C197:D197)=2,'Analytical Calibration'!B197*'Analytical Calibration'!C197,0)</f>
        <v>0</v>
      </c>
      <c r="B197">
        <f>IF(COUNT('Analytical Calibration'!C197:D197)=2,'Analytical Calibration'!B197*'Analytical Calibration'!D197,0)</f>
        <v>0</v>
      </c>
      <c r="C197">
        <f>IF(COUNT('Analytical Calibration'!C197:D197)=2,'Analytical Calibration'!B197*A197*B197,0)</f>
        <v>0</v>
      </c>
      <c r="D197">
        <f>IF(COUNT('Analytical Calibration'!C197:D197)=2,'Analytical Calibration'!B197*A197^2,0)</f>
        <v>0</v>
      </c>
      <c r="E197" s="2">
        <f>IF(COUNT('Analytical Calibration'!C197:D197)=2,'Analytical Calibration'!B197*(B197-meany)^2,0)</f>
        <v>0</v>
      </c>
      <c r="F197" s="3">
        <f>IF(COUNT('Analytical Calibration'!C197:D197)=2,'Analytical Calibration'!B197*(B197-intercept-slope*A197)^2,0)</f>
        <v>0</v>
      </c>
      <c r="G197" s="21" t="str">
        <f>IF(COUNT('Analytical Calibration'!C199:D199)=2,'Analytical Calibration'!C199,"")</f>
        <v/>
      </c>
      <c r="H197" s="21" t="str">
        <f>IF(COUNT('Analytical Calibration'!C199:D199)=2,G197*slope+intercept,"")</f>
        <v/>
      </c>
      <c r="I197" s="21">
        <f>'Analytical Calibration'!D199</f>
        <v>0</v>
      </c>
      <c r="J197" s="21" t="e">
        <f t="shared" si="7"/>
        <v>#VALUE!</v>
      </c>
      <c r="K197" s="22" t="str">
        <f t="shared" si="8"/>
        <v/>
      </c>
    </row>
    <row r="198" spans="1:11" ht="12.75">
      <c r="A198">
        <f>IF(COUNT('Analytical Calibration'!C198:D198)=2,'Analytical Calibration'!B198*'Analytical Calibration'!C198,0)</f>
        <v>0</v>
      </c>
      <c r="B198">
        <f>IF(COUNT('Analytical Calibration'!C198:D198)=2,'Analytical Calibration'!B198*'Analytical Calibration'!D198,0)</f>
        <v>0</v>
      </c>
      <c r="C198">
        <f>IF(COUNT('Analytical Calibration'!C198:D198)=2,'Analytical Calibration'!B198*A198*B198,0)</f>
        <v>0</v>
      </c>
      <c r="D198">
        <f>IF(COUNT('Analytical Calibration'!C198:D198)=2,'Analytical Calibration'!B198*A198^2,0)</f>
        <v>0</v>
      </c>
      <c r="E198" s="2">
        <f>IF(COUNT('Analytical Calibration'!C198:D198)=2,'Analytical Calibration'!B198*(B198-meany)^2,0)</f>
        <v>0</v>
      </c>
      <c r="F198" s="3">
        <f>IF(COUNT('Analytical Calibration'!C198:D198)=2,'Analytical Calibration'!B198*(B198-intercept-slope*A198)^2,0)</f>
        <v>0</v>
      </c>
      <c r="G198" s="21" t="str">
        <f>IF(COUNT('Analytical Calibration'!C200:D200)=2,'Analytical Calibration'!C200,"")</f>
        <v/>
      </c>
      <c r="H198" s="21" t="str">
        <f>IF(COUNT('Analytical Calibration'!C200:D200)=2,G198*slope+intercept,"")</f>
        <v/>
      </c>
      <c r="I198" s="21">
        <f>'Analytical Calibration'!D200</f>
        <v>0</v>
      </c>
      <c r="J198" s="21" t="e">
        <f t="shared" si="7"/>
        <v>#VALUE!</v>
      </c>
      <c r="K198" s="22" t="str">
        <f t="shared" si="8"/>
        <v/>
      </c>
    </row>
    <row r="199" spans="1:11" ht="12.75">
      <c r="A199">
        <f>IF(COUNT('Analytical Calibration'!C199:D199)=2,'Analytical Calibration'!B199*'Analytical Calibration'!C199,0)</f>
        <v>0</v>
      </c>
      <c r="B199">
        <f>IF(COUNT('Analytical Calibration'!C199:D199)=2,'Analytical Calibration'!B199*'Analytical Calibration'!D199,0)</f>
        <v>0</v>
      </c>
      <c r="C199">
        <f>IF(COUNT('Analytical Calibration'!C199:D199)=2,'Analytical Calibration'!B199*A199*B199,0)</f>
        <v>0</v>
      </c>
      <c r="D199">
        <f>IF(COUNT('Analytical Calibration'!C199:D199)=2,'Analytical Calibration'!B199*A199^2,0)</f>
        <v>0</v>
      </c>
      <c r="E199" s="2">
        <f>IF(COUNT('Analytical Calibration'!C199:D199)=2,'Analytical Calibration'!B199*(B199-meany)^2,0)</f>
        <v>0</v>
      </c>
      <c r="F199" s="3">
        <f>IF(COUNT('Analytical Calibration'!C199:D199)=2,'Analytical Calibration'!B199*(B199-intercept-slope*A199)^2,0)</f>
        <v>0</v>
      </c>
      <c r="G199" s="21" t="str">
        <f>IF(COUNT('Analytical Calibration'!C201:D201)=2,'Analytical Calibration'!C201,"")</f>
        <v/>
      </c>
      <c r="H199" s="21" t="str">
        <f>IF(COUNT('Analytical Calibration'!C201:D201)=2,G199*slope+intercept,"")</f>
        <v/>
      </c>
      <c r="I199" s="21">
        <f>'Analytical Calibration'!D201</f>
        <v>0</v>
      </c>
      <c r="J199" s="21" t="e">
        <f t="shared" si="7"/>
        <v>#VALUE!</v>
      </c>
      <c r="K199" s="22" t="str">
        <f t="shared" si="8"/>
        <v/>
      </c>
    </row>
    <row r="200" spans="1:11" ht="12.75">
      <c r="A200">
        <f>IF(COUNT('Analytical Calibration'!C200:D200)=2,'Analytical Calibration'!B200*'Analytical Calibration'!C200,0)</f>
        <v>0</v>
      </c>
      <c r="B200">
        <f>IF(COUNT('Analytical Calibration'!C200:D200)=2,'Analytical Calibration'!B200*'Analytical Calibration'!D200,0)</f>
        <v>0</v>
      </c>
      <c r="C200">
        <f>IF(COUNT('Analytical Calibration'!C200:D200)=2,'Analytical Calibration'!B200*A200*B200,0)</f>
        <v>0</v>
      </c>
      <c r="D200">
        <f>IF(COUNT('Analytical Calibration'!C200:D200)=2,'Analytical Calibration'!B200*A200^2,0)</f>
        <v>0</v>
      </c>
      <c r="E200" s="2">
        <f>IF(COUNT('Analytical Calibration'!C200:D200)=2,'Analytical Calibration'!B200*(B200-meany)^2,0)</f>
        <v>0</v>
      </c>
      <c r="F200" s="3">
        <f>IF(COUNT('Analytical Calibration'!C200:D200)=2,'Analytical Calibration'!B200*(B200-intercept-slope*A200)^2,0)</f>
        <v>0</v>
      </c>
      <c r="G200" s="21" t="str">
        <f>IF(COUNT('Analytical Calibration'!C202:D202)=2,'Analytical Calibration'!C202,"")</f>
        <v/>
      </c>
      <c r="H200" s="21" t="str">
        <f>IF(COUNT('Analytical Calibration'!C202:D202)=2,G200*slope+intercept,"")</f>
        <v/>
      </c>
      <c r="I200" s="21">
        <f>'Analytical Calibration'!D202</f>
        <v>0</v>
      </c>
      <c r="J200" s="21" t="e">
        <f t="shared" si="7"/>
        <v>#VALUE!</v>
      </c>
      <c r="K200" s="22" t="str">
        <f t="shared" si="8"/>
        <v/>
      </c>
    </row>
    <row r="201" spans="1:11" ht="12.75">
      <c r="A201">
        <f>IF(COUNT('Analytical Calibration'!C201:D201)=2,'Analytical Calibration'!B201*'Analytical Calibration'!C201,0)</f>
        <v>0</v>
      </c>
      <c r="B201">
        <f>IF(COUNT('Analytical Calibration'!C201:D201)=2,'Analytical Calibration'!B201*'Analytical Calibration'!D201,0)</f>
        <v>0</v>
      </c>
      <c r="C201">
        <f>IF(COUNT('Analytical Calibration'!C201:D201)=2,'Analytical Calibration'!B201*A201*B201,0)</f>
        <v>0</v>
      </c>
      <c r="D201">
        <f>IF(COUNT('Analytical Calibration'!C201:D201)=2,'Analytical Calibration'!B201*A201^2,0)</f>
        <v>0</v>
      </c>
      <c r="E201" s="2">
        <f>IF(COUNT('Analytical Calibration'!C201:D201)=2,'Analytical Calibration'!B201*(B201-meany)^2,0)</f>
        <v>0</v>
      </c>
      <c r="F201" s="3">
        <f>IF(COUNT('Analytical Calibration'!C201:D201)=2,'Analytical Calibration'!B201*(B201-intercept-slope*A201)^2,0)</f>
        <v>0</v>
      </c>
      <c r="G201" s="21" t="str">
        <f>IF(COUNT('Analytical Calibration'!C203:D203)=2,'Analytical Calibration'!C203,"")</f>
        <v/>
      </c>
      <c r="H201" s="21" t="str">
        <f>IF(COUNT('Analytical Calibration'!C203:D203)=2,G201*slope+intercept,"")</f>
        <v/>
      </c>
      <c r="I201" s="21">
        <f>'Analytical Calibration'!D203</f>
        <v>0</v>
      </c>
      <c r="J201" s="21" t="e">
        <f t="shared" si="7"/>
        <v>#VALUE!</v>
      </c>
      <c r="K201" s="22" t="str">
        <f t="shared" si="8"/>
        <v/>
      </c>
    </row>
    <row r="202" spans="1:11" ht="12.75">
      <c r="A202">
        <f>IF(COUNT('Analytical Calibration'!C202:D202)=2,'Analytical Calibration'!B202*'Analytical Calibration'!C202,0)</f>
        <v>0</v>
      </c>
      <c r="B202">
        <f>IF(COUNT('Analytical Calibration'!C202:D202)=2,'Analytical Calibration'!B202*'Analytical Calibration'!D202,0)</f>
        <v>0</v>
      </c>
      <c r="C202">
        <f>IF(COUNT('Analytical Calibration'!C202:D202)=2,'Analytical Calibration'!B202*A202*B202,0)</f>
        <v>0</v>
      </c>
      <c r="D202">
        <f>IF(COUNT('Analytical Calibration'!C202:D202)=2,'Analytical Calibration'!B202*A202^2,0)</f>
        <v>0</v>
      </c>
      <c r="E202" s="2">
        <f>IF(COUNT('Analytical Calibration'!C202:D202)=2,'Analytical Calibration'!B202*(B202-meany)^2,0)</f>
        <v>0</v>
      </c>
      <c r="F202" s="3">
        <f>IF(COUNT('Analytical Calibration'!C202:D202)=2,'Analytical Calibration'!B202*(B202-intercept-slope*A202)^2,0)</f>
        <v>0</v>
      </c>
      <c r="G202" s="21" t="str">
        <f>IF(COUNT('Analytical Calibration'!C204:D204)=2,'Analytical Calibration'!C204,"")</f>
        <v/>
      </c>
      <c r="H202" s="21" t="str">
        <f>IF(COUNT('Analytical Calibration'!C204:D204)=2,G202*slope+intercept,"")</f>
        <v/>
      </c>
      <c r="I202" s="21">
        <f>'Analytical Calibration'!D204</f>
        <v>0</v>
      </c>
      <c r="J202" s="21" t="e">
        <f t="shared" si="7"/>
        <v>#VALUE!</v>
      </c>
      <c r="K202" s="22" t="str">
        <f t="shared" si="8"/>
        <v/>
      </c>
    </row>
    <row r="203" spans="1:11" ht="12.75">
      <c r="A203">
        <f>IF(COUNT('Analytical Calibration'!C203:D203)=2,'Analytical Calibration'!B203*'Analytical Calibration'!C203,0)</f>
        <v>0</v>
      </c>
      <c r="B203">
        <f>IF(COUNT('Analytical Calibration'!C203:D203)=2,'Analytical Calibration'!B203*'Analytical Calibration'!D203,0)</f>
        <v>0</v>
      </c>
      <c r="C203">
        <f>IF(COUNT('Analytical Calibration'!C203:D203)=2,'Analytical Calibration'!B203*A203*B203,0)</f>
        <v>0</v>
      </c>
      <c r="D203">
        <f>IF(COUNT('Analytical Calibration'!C203:D203)=2,'Analytical Calibration'!B203*A203^2,0)</f>
        <v>0</v>
      </c>
      <c r="E203" s="2">
        <f>IF(COUNT('Analytical Calibration'!C203:D203)=2,'Analytical Calibration'!B203*(B203-meany)^2,0)</f>
        <v>0</v>
      </c>
      <c r="F203" s="3">
        <f>IF(COUNT('Analytical Calibration'!C203:D203)=2,'Analytical Calibration'!B203*(B203-intercept-slope*A203)^2,0)</f>
        <v>0</v>
      </c>
      <c r="G203" s="21" t="str">
        <f>IF(COUNT('Analytical Calibration'!C205:D205)=2,'Analytical Calibration'!C205,"")</f>
        <v/>
      </c>
      <c r="H203" s="21" t="str">
        <f>IF(COUNT('Analytical Calibration'!C205:D205)=2,G203*slope+intercept,"")</f>
        <v/>
      </c>
      <c r="I203" s="21">
        <f>'Analytical Calibration'!D205</f>
        <v>0</v>
      </c>
      <c r="J203" s="21" t="e">
        <f t="shared" si="7"/>
        <v>#VALUE!</v>
      </c>
      <c r="K203" s="22" t="str">
        <f t="shared" si="8"/>
        <v/>
      </c>
    </row>
    <row r="204" spans="1:11" ht="12.75">
      <c r="A204">
        <f>IF(COUNT('Analytical Calibration'!C204:D204)=2,'Analytical Calibration'!B204*'Analytical Calibration'!C204,0)</f>
        <v>0</v>
      </c>
      <c r="B204">
        <f>IF(COUNT('Analytical Calibration'!C204:D204)=2,'Analytical Calibration'!B204*'Analytical Calibration'!D204,0)</f>
        <v>0</v>
      </c>
      <c r="C204">
        <f>IF(COUNT('Analytical Calibration'!C204:D204)=2,'Analytical Calibration'!B204*A204*B204,0)</f>
        <v>0</v>
      </c>
      <c r="D204">
        <f>IF(COUNT('Analytical Calibration'!C204:D204)=2,'Analytical Calibration'!B204*A204^2,0)</f>
        <v>0</v>
      </c>
      <c r="E204" s="2">
        <f>IF(COUNT('Analytical Calibration'!C204:D204)=2,'Analytical Calibration'!B204*(B204-meany)^2,0)</f>
        <v>0</v>
      </c>
      <c r="F204" s="3">
        <f>IF(COUNT('Analytical Calibration'!C204:D204)=2,'Analytical Calibration'!B204*(B204-intercept-slope*A204)^2,0)</f>
        <v>0</v>
      </c>
      <c r="G204" s="21" t="str">
        <f>IF(COUNT('Analytical Calibration'!C206:D206)=2,'Analytical Calibration'!C206,"")</f>
        <v/>
      </c>
      <c r="H204" s="21" t="str">
        <f>IF(COUNT('Analytical Calibration'!C206:D206)=2,G204*slope+intercept,"")</f>
        <v/>
      </c>
      <c r="I204" s="21">
        <f>'Analytical Calibration'!D206</f>
        <v>0</v>
      </c>
      <c r="J204" s="21" t="e">
        <f t="shared" si="7"/>
        <v>#VALUE!</v>
      </c>
      <c r="K204" s="22" t="str">
        <f t="shared" si="8"/>
        <v/>
      </c>
    </row>
    <row r="205" spans="1:11" ht="12.75">
      <c r="A205">
        <f>IF(COUNT('Analytical Calibration'!C205:D205)=2,'Analytical Calibration'!B205*'Analytical Calibration'!C205,0)</f>
        <v>0</v>
      </c>
      <c r="B205">
        <f>IF(COUNT('Analytical Calibration'!C205:D205)=2,'Analytical Calibration'!B205*'Analytical Calibration'!D205,0)</f>
        <v>0</v>
      </c>
      <c r="C205">
        <f>IF(COUNT('Analytical Calibration'!C205:D205)=2,'Analytical Calibration'!B205*A205*B205,0)</f>
        <v>0</v>
      </c>
      <c r="D205">
        <f>IF(COUNT('Analytical Calibration'!C205:D205)=2,'Analytical Calibration'!B205*A205^2,0)</f>
        <v>0</v>
      </c>
      <c r="E205" s="2">
        <f>IF(COUNT('Analytical Calibration'!C205:D205)=2,'Analytical Calibration'!B205*(B205-meany)^2,0)</f>
        <v>0</v>
      </c>
      <c r="F205" s="3">
        <f>IF(COUNT('Analytical Calibration'!C205:D205)=2,'Analytical Calibration'!B205*(B205-intercept-slope*A205)^2,0)</f>
        <v>0</v>
      </c>
      <c r="G205" s="21" t="str">
        <f>IF(COUNT('Analytical Calibration'!C207:D207)=2,'Analytical Calibration'!C207,"")</f>
        <v/>
      </c>
      <c r="H205" s="21" t="str">
        <f>IF(COUNT('Analytical Calibration'!C207:D207)=2,G205*slope+intercept,"")</f>
        <v/>
      </c>
      <c r="I205" s="21">
        <f>'Analytical Calibration'!D207</f>
        <v>0</v>
      </c>
      <c r="J205" s="21" t="e">
        <f t="shared" si="7"/>
        <v>#VALUE!</v>
      </c>
      <c r="K205" s="22" t="str">
        <f t="shared" si="8"/>
        <v/>
      </c>
    </row>
    <row r="206" spans="1:11" ht="12.75">
      <c r="A206">
        <f>IF(COUNT('Analytical Calibration'!C206:D206)=2,'Analytical Calibration'!B206*'Analytical Calibration'!C206,0)</f>
        <v>0</v>
      </c>
      <c r="B206">
        <f>IF(COUNT('Analytical Calibration'!C206:D206)=2,'Analytical Calibration'!B206*'Analytical Calibration'!D206,0)</f>
        <v>0</v>
      </c>
      <c r="C206">
        <f>IF(COUNT('Analytical Calibration'!C206:D206)=2,'Analytical Calibration'!B206*A206*B206,0)</f>
        <v>0</v>
      </c>
      <c r="D206">
        <f>IF(COUNT('Analytical Calibration'!C206:D206)=2,'Analytical Calibration'!B206*A206^2,0)</f>
        <v>0</v>
      </c>
      <c r="E206" s="2">
        <f>IF(COUNT('Analytical Calibration'!C206:D206)=2,'Analytical Calibration'!B206*(B206-meany)^2,0)</f>
        <v>0</v>
      </c>
      <c r="F206" s="3">
        <f>IF(COUNT('Analytical Calibration'!C206:D206)=2,'Analytical Calibration'!B206*(B206-intercept-slope*A206)^2,0)</f>
        <v>0</v>
      </c>
      <c r="G206" s="21" t="str">
        <f>IF(COUNT('Analytical Calibration'!C208:D208)=2,'Analytical Calibration'!C208,"")</f>
        <v/>
      </c>
      <c r="H206" s="21" t="str">
        <f>IF(COUNT('Analytical Calibration'!C208:D208)=2,G206*slope+intercept,"")</f>
        <v/>
      </c>
      <c r="I206" s="21">
        <f>'Analytical Calibration'!D208</f>
        <v>0</v>
      </c>
      <c r="J206" s="21" t="e">
        <f t="shared" si="7"/>
        <v>#VALUE!</v>
      </c>
      <c r="K206" s="22" t="str">
        <f t="shared" si="8"/>
        <v/>
      </c>
    </row>
    <row r="207" spans="1:11" ht="12.75">
      <c r="A207">
        <f>IF(COUNT('Analytical Calibration'!C207:D207)=2,'Analytical Calibration'!B207*'Analytical Calibration'!C207,0)</f>
        <v>0</v>
      </c>
      <c r="B207">
        <f>IF(COUNT('Analytical Calibration'!C207:D207)=2,'Analytical Calibration'!B207*'Analytical Calibration'!D207,0)</f>
        <v>0</v>
      </c>
      <c r="C207">
        <f>IF(COUNT('Analytical Calibration'!C207:D207)=2,'Analytical Calibration'!B207*A207*B207,0)</f>
        <v>0</v>
      </c>
      <c r="D207">
        <f>IF(COUNT('Analytical Calibration'!C207:D207)=2,'Analytical Calibration'!B207*A207^2,0)</f>
        <v>0</v>
      </c>
      <c r="E207" s="2">
        <f>IF(COUNT('Analytical Calibration'!C207:D207)=2,'Analytical Calibration'!B207*(B207-meany)^2,0)</f>
        <v>0</v>
      </c>
      <c r="F207" s="3">
        <f>IF(COUNT('Analytical Calibration'!C207:D207)=2,'Analytical Calibration'!B207*(B207-intercept-slope*A207)^2,0)</f>
        <v>0</v>
      </c>
      <c r="G207" s="21" t="str">
        <f>IF(COUNT('Analytical Calibration'!C209:D209)=2,'Analytical Calibration'!C209,"")</f>
        <v/>
      </c>
      <c r="H207" s="21" t="str">
        <f>IF(COUNT('Analytical Calibration'!C209:D209)=2,G207*slope+intercept,"")</f>
        <v/>
      </c>
      <c r="I207" s="21">
        <f>'Analytical Calibration'!D209</f>
        <v>0</v>
      </c>
      <c r="J207" s="21" t="e">
        <f t="shared" si="7"/>
        <v>#VALUE!</v>
      </c>
      <c r="K207" s="22" t="str">
        <f t="shared" si="8"/>
        <v/>
      </c>
    </row>
    <row r="208" spans="1:11" ht="12.75">
      <c r="A208">
        <f>IF(COUNT('Analytical Calibration'!C208:D208)=2,'Analytical Calibration'!B208*'Analytical Calibration'!C208,0)</f>
        <v>0</v>
      </c>
      <c r="B208">
        <f>IF(COUNT('Analytical Calibration'!C208:D208)=2,'Analytical Calibration'!B208*'Analytical Calibration'!D208,0)</f>
        <v>0</v>
      </c>
      <c r="C208">
        <f>IF(COUNT('Analytical Calibration'!C208:D208)=2,'Analytical Calibration'!B208*A208*B208,0)</f>
        <v>0</v>
      </c>
      <c r="D208">
        <f>IF(COUNT('Analytical Calibration'!C208:D208)=2,'Analytical Calibration'!B208*A208^2,0)</f>
        <v>0</v>
      </c>
      <c r="E208" s="2">
        <f>IF(COUNT('Analytical Calibration'!C208:D208)=2,'Analytical Calibration'!B208*(B208-meany)^2,0)</f>
        <v>0</v>
      </c>
      <c r="F208" s="3">
        <f>IF(COUNT('Analytical Calibration'!C208:D208)=2,'Analytical Calibration'!B208*(B208-intercept-slope*A208)^2,0)</f>
        <v>0</v>
      </c>
      <c r="G208" s="21" t="str">
        <f>IF(COUNT('Analytical Calibration'!C210:D210)=2,'Analytical Calibration'!C210,"")</f>
        <v/>
      </c>
      <c r="H208" s="21" t="str">
        <f>IF(COUNT('Analytical Calibration'!C210:D210)=2,G208*slope+intercept,"")</f>
        <v/>
      </c>
      <c r="I208" s="21">
        <f>'Analytical Calibration'!D210</f>
        <v>0</v>
      </c>
      <c r="J208" s="21" t="e">
        <f t="shared" si="7"/>
        <v>#VALUE!</v>
      </c>
      <c r="K208" s="22" t="str">
        <f t="shared" si="8"/>
        <v/>
      </c>
    </row>
    <row r="209" spans="1:11" ht="12.75">
      <c r="A209">
        <f>IF(COUNT('Analytical Calibration'!C209:D209)=2,'Analytical Calibration'!B209*'Analytical Calibration'!C209,0)</f>
        <v>0</v>
      </c>
      <c r="B209">
        <f>IF(COUNT('Analytical Calibration'!C209:D209)=2,'Analytical Calibration'!B209*'Analytical Calibration'!D209,0)</f>
        <v>0</v>
      </c>
      <c r="C209">
        <f>IF(COUNT('Analytical Calibration'!C209:D209)=2,'Analytical Calibration'!B209*A209*B209,0)</f>
        <v>0</v>
      </c>
      <c r="D209">
        <f>IF(COUNT('Analytical Calibration'!C209:D209)=2,'Analytical Calibration'!B209*A209^2,0)</f>
        <v>0</v>
      </c>
      <c r="E209" s="2">
        <f>IF(COUNT('Analytical Calibration'!C209:D209)=2,'Analytical Calibration'!B209*(B209-meany)^2,0)</f>
        <v>0</v>
      </c>
      <c r="F209" s="3">
        <f>IF(COUNT('Analytical Calibration'!C209:D209)=2,'Analytical Calibration'!B209*(B209-intercept-slope*A209)^2,0)</f>
        <v>0</v>
      </c>
      <c r="G209" s="21" t="str">
        <f>IF(COUNT('Analytical Calibration'!C211:D211)=2,'Analytical Calibration'!C211,"")</f>
        <v/>
      </c>
      <c r="H209" s="21" t="str">
        <f>IF(COUNT('Analytical Calibration'!C211:D211)=2,G209*slope+intercept,"")</f>
        <v/>
      </c>
      <c r="I209" s="21">
        <f>'Analytical Calibration'!D211</f>
        <v>0</v>
      </c>
      <c r="J209" s="21" t="e">
        <f t="shared" si="7"/>
        <v>#VALUE!</v>
      </c>
      <c r="K209" s="22" t="str">
        <f t="shared" si="8"/>
        <v/>
      </c>
    </row>
    <row r="210" spans="1:11" ht="12.75">
      <c r="A210">
        <f>IF(COUNT('Analytical Calibration'!C210:D210)=2,'Analytical Calibration'!B210*'Analytical Calibration'!C210,0)</f>
        <v>0</v>
      </c>
      <c r="B210">
        <f>IF(COUNT('Analytical Calibration'!C210:D210)=2,'Analytical Calibration'!B210*'Analytical Calibration'!D210,0)</f>
        <v>0</v>
      </c>
      <c r="C210">
        <f>IF(COUNT('Analytical Calibration'!C210:D210)=2,'Analytical Calibration'!B210*A210*B210,0)</f>
        <v>0</v>
      </c>
      <c r="D210">
        <f>IF(COUNT('Analytical Calibration'!C210:D210)=2,'Analytical Calibration'!B210*A210^2,0)</f>
        <v>0</v>
      </c>
      <c r="E210" s="2">
        <f>IF(COUNT('Analytical Calibration'!C210:D210)=2,'Analytical Calibration'!B210*(B210-meany)^2,0)</f>
        <v>0</v>
      </c>
      <c r="F210" s="3">
        <f>IF(COUNT('Analytical Calibration'!C210:D210)=2,'Analytical Calibration'!B210*(B210-intercept-slope*A210)^2,0)</f>
        <v>0</v>
      </c>
      <c r="G210" s="21" t="str">
        <f>IF(COUNT('Analytical Calibration'!C212:D212)=2,'Analytical Calibration'!C212,"")</f>
        <v/>
      </c>
      <c r="H210" s="21" t="str">
        <f>IF(COUNT('Analytical Calibration'!C212:D212)=2,G210*slope+intercept,"")</f>
        <v/>
      </c>
      <c r="I210" s="21">
        <f>'Analytical Calibration'!D212</f>
        <v>0</v>
      </c>
      <c r="J210" s="21" t="e">
        <f t="shared" si="7"/>
        <v>#VALUE!</v>
      </c>
      <c r="K210" s="22" t="str">
        <f t="shared" si="8"/>
        <v/>
      </c>
    </row>
    <row r="211" spans="1:11" ht="12.75">
      <c r="A211">
        <f>IF(COUNT('Analytical Calibration'!C211:D211)=2,'Analytical Calibration'!B211*'Analytical Calibration'!C211,0)</f>
        <v>0</v>
      </c>
      <c r="B211">
        <f>IF(COUNT('Analytical Calibration'!C211:D211)=2,'Analytical Calibration'!B211*'Analytical Calibration'!D211,0)</f>
        <v>0</v>
      </c>
      <c r="C211">
        <f>IF(COUNT('Analytical Calibration'!C211:D211)=2,'Analytical Calibration'!B211*A211*B211,0)</f>
        <v>0</v>
      </c>
      <c r="D211">
        <f>IF(COUNT('Analytical Calibration'!C211:D211)=2,'Analytical Calibration'!B211*A211^2,0)</f>
        <v>0</v>
      </c>
      <c r="E211" s="2">
        <f>IF(COUNT('Analytical Calibration'!C211:D211)=2,'Analytical Calibration'!B211*(B211-meany)^2,0)</f>
        <v>0</v>
      </c>
      <c r="F211" s="3">
        <f>IF(COUNT('Analytical Calibration'!C211:D211)=2,'Analytical Calibration'!B211*(B211-intercept-slope*A211)^2,0)</f>
        <v>0</v>
      </c>
      <c r="G211" s="21" t="str">
        <f>IF(COUNT('Analytical Calibration'!C213:D213)=2,'Analytical Calibration'!C213,"")</f>
        <v/>
      </c>
      <c r="H211" s="21" t="str">
        <f>IF(COUNT('Analytical Calibration'!C213:D213)=2,G211*slope+intercept,"")</f>
        <v/>
      </c>
      <c r="I211" s="21">
        <f>'Analytical Calibration'!D213</f>
        <v>0</v>
      </c>
      <c r="J211" s="21" t="e">
        <f t="shared" si="7"/>
        <v>#VALUE!</v>
      </c>
      <c r="K211" s="22" t="str">
        <f t="shared" si="8"/>
        <v/>
      </c>
    </row>
    <row r="212" spans="1:11" ht="12.75">
      <c r="A212">
        <f>IF(COUNT('Analytical Calibration'!C212:D212)=2,'Analytical Calibration'!B212*'Analytical Calibration'!C212,0)</f>
        <v>0</v>
      </c>
      <c r="B212">
        <f>IF(COUNT('Analytical Calibration'!C212:D212)=2,'Analytical Calibration'!B212*'Analytical Calibration'!D212,0)</f>
        <v>0</v>
      </c>
      <c r="C212">
        <f>IF(COUNT('Analytical Calibration'!C212:D212)=2,'Analytical Calibration'!B212*A212*B212,0)</f>
        <v>0</v>
      </c>
      <c r="D212">
        <f>IF(COUNT('Analytical Calibration'!C212:D212)=2,'Analytical Calibration'!B212*A212^2,0)</f>
        <v>0</v>
      </c>
      <c r="E212" s="2">
        <f>IF(COUNT('Analytical Calibration'!C212:D212)=2,'Analytical Calibration'!B212*(B212-meany)^2,0)</f>
        <v>0</v>
      </c>
      <c r="F212" s="3">
        <f>IF(COUNT('Analytical Calibration'!C212:D212)=2,'Analytical Calibration'!B212*(B212-intercept-slope*A212)^2,0)</f>
        <v>0</v>
      </c>
      <c r="G212" s="21" t="str">
        <f>IF(COUNT('Analytical Calibration'!C214:D214)=2,'Analytical Calibration'!C214,"")</f>
        <v/>
      </c>
      <c r="H212" s="21" t="str">
        <f>IF(COUNT('Analytical Calibration'!C214:D214)=2,G212*slope+intercept,"")</f>
        <v/>
      </c>
      <c r="I212" s="21">
        <f>'Analytical Calibration'!D214</f>
        <v>0</v>
      </c>
      <c r="J212" s="21" t="e">
        <f t="shared" si="7"/>
        <v>#VALUE!</v>
      </c>
      <c r="K212" s="22" t="str">
        <f t="shared" si="8"/>
        <v/>
      </c>
    </row>
    <row r="213" spans="1:11" ht="12.75">
      <c r="A213">
        <f>IF(COUNT('Analytical Calibration'!C213:D213)=2,'Analytical Calibration'!B213*'Analytical Calibration'!C213,0)</f>
        <v>0</v>
      </c>
      <c r="B213">
        <f>IF(COUNT('Analytical Calibration'!C213:D213)=2,'Analytical Calibration'!B213*'Analytical Calibration'!D213,0)</f>
        <v>0</v>
      </c>
      <c r="C213">
        <f>IF(COUNT('Analytical Calibration'!C213:D213)=2,'Analytical Calibration'!B213*A213*B213,0)</f>
        <v>0</v>
      </c>
      <c r="D213">
        <f>IF(COUNT('Analytical Calibration'!C213:D213)=2,'Analytical Calibration'!B213*A213^2,0)</f>
        <v>0</v>
      </c>
      <c r="E213" s="2">
        <f>IF(COUNT('Analytical Calibration'!C213:D213)=2,'Analytical Calibration'!B213*(B213-meany)^2,0)</f>
        <v>0</v>
      </c>
      <c r="F213" s="3">
        <f>IF(COUNT('Analytical Calibration'!C213:D213)=2,'Analytical Calibration'!B213*(B213-intercept-slope*A213)^2,0)</f>
        <v>0</v>
      </c>
      <c r="G213" s="21" t="str">
        <f>IF(COUNT('Analytical Calibration'!C215:D215)=2,'Analytical Calibration'!C215,"")</f>
        <v/>
      </c>
      <c r="H213" s="21" t="str">
        <f>IF(COUNT('Analytical Calibration'!C215:D215)=2,G213*slope+intercept,"")</f>
        <v/>
      </c>
      <c r="I213" s="21">
        <f>'Analytical Calibration'!D215</f>
        <v>0</v>
      </c>
      <c r="J213" s="21" t="e">
        <f t="shared" si="7"/>
        <v>#VALUE!</v>
      </c>
      <c r="K213" s="22" t="str">
        <f t="shared" si="8"/>
        <v/>
      </c>
    </row>
    <row r="214" spans="1:11" ht="12.75">
      <c r="A214">
        <f>IF(COUNT('Analytical Calibration'!C214:D214)=2,'Analytical Calibration'!B214*'Analytical Calibration'!C214,0)</f>
        <v>0</v>
      </c>
      <c r="B214">
        <f>IF(COUNT('Analytical Calibration'!C214:D214)=2,'Analytical Calibration'!B214*'Analytical Calibration'!D214,0)</f>
        <v>0</v>
      </c>
      <c r="C214">
        <f>IF(COUNT('Analytical Calibration'!C214:D214)=2,'Analytical Calibration'!B214*A214*B214,0)</f>
        <v>0</v>
      </c>
      <c r="D214">
        <f>IF(COUNT('Analytical Calibration'!C214:D214)=2,'Analytical Calibration'!B214*A214^2,0)</f>
        <v>0</v>
      </c>
      <c r="E214" s="2">
        <f>IF(COUNT('Analytical Calibration'!C214:D214)=2,'Analytical Calibration'!B214*(B214-meany)^2,0)</f>
        <v>0</v>
      </c>
      <c r="F214" s="3">
        <f>IF(COUNT('Analytical Calibration'!C214:D214)=2,'Analytical Calibration'!B214*(B214-intercept-slope*A214)^2,0)</f>
        <v>0</v>
      </c>
      <c r="G214" s="21" t="str">
        <f>IF(COUNT('Analytical Calibration'!C216:D216)=2,'Analytical Calibration'!C216,"")</f>
        <v/>
      </c>
      <c r="H214" s="21" t="str">
        <f>IF(COUNT('Analytical Calibration'!C216:D216)=2,G214*slope+intercept,"")</f>
        <v/>
      </c>
      <c r="I214" s="21">
        <f>'Analytical Calibration'!D216</f>
        <v>0</v>
      </c>
      <c r="J214" s="21" t="e">
        <f t="shared" si="7"/>
        <v>#VALUE!</v>
      </c>
      <c r="K214" s="22" t="str">
        <f t="shared" si="8"/>
        <v/>
      </c>
    </row>
    <row r="215" spans="1:11" ht="12.75">
      <c r="A215">
        <f>IF(COUNT('Analytical Calibration'!C215:D215)=2,'Analytical Calibration'!B215*'Analytical Calibration'!C215,0)</f>
        <v>0</v>
      </c>
      <c r="B215">
        <f>IF(COUNT('Analytical Calibration'!C215:D215)=2,'Analytical Calibration'!B215*'Analytical Calibration'!D215,0)</f>
        <v>0</v>
      </c>
      <c r="C215">
        <f>IF(COUNT('Analytical Calibration'!C215:D215)=2,'Analytical Calibration'!B215*A215*B215,0)</f>
        <v>0</v>
      </c>
      <c r="D215">
        <f>IF(COUNT('Analytical Calibration'!C215:D215)=2,'Analytical Calibration'!B215*A215^2,0)</f>
        <v>0</v>
      </c>
      <c r="E215" s="2">
        <f>IF(COUNT('Analytical Calibration'!C215:D215)=2,'Analytical Calibration'!B215*(B215-meany)^2,0)</f>
        <v>0</v>
      </c>
      <c r="F215" s="3">
        <f>IF(COUNT('Analytical Calibration'!C215:D215)=2,'Analytical Calibration'!B215*(B215-intercept-slope*A215)^2,0)</f>
        <v>0</v>
      </c>
      <c r="G215" s="21" t="str">
        <f>IF(COUNT('Analytical Calibration'!C217:D217)=2,'Analytical Calibration'!C217,"")</f>
        <v/>
      </c>
      <c r="H215" s="21" t="str">
        <f>IF(COUNT('Analytical Calibration'!C217:D217)=2,G215*slope+intercept,"")</f>
        <v/>
      </c>
      <c r="I215" s="21">
        <f>'Analytical Calibration'!D217</f>
        <v>0</v>
      </c>
      <c r="J215" s="21" t="e">
        <f t="shared" si="7"/>
        <v>#VALUE!</v>
      </c>
      <c r="K215" s="22" t="str">
        <f t="shared" si="8"/>
        <v/>
      </c>
    </row>
    <row r="216" spans="1:11" ht="12.75">
      <c r="A216">
        <f>IF(COUNT('Analytical Calibration'!C216:D216)=2,'Analytical Calibration'!B216*'Analytical Calibration'!C216,0)</f>
        <v>0</v>
      </c>
      <c r="B216">
        <f>IF(COUNT('Analytical Calibration'!C216:D216)=2,'Analytical Calibration'!B216*'Analytical Calibration'!D216,0)</f>
        <v>0</v>
      </c>
      <c r="C216">
        <f>IF(COUNT('Analytical Calibration'!C216:D216)=2,'Analytical Calibration'!B216*A216*B216,0)</f>
        <v>0</v>
      </c>
      <c r="D216">
        <f>IF(COUNT('Analytical Calibration'!C216:D216)=2,'Analytical Calibration'!B216*A216^2,0)</f>
        <v>0</v>
      </c>
      <c r="E216" s="2">
        <f>IF(COUNT('Analytical Calibration'!C216:D216)=2,'Analytical Calibration'!B216*(B216-meany)^2,0)</f>
        <v>0</v>
      </c>
      <c r="F216" s="3">
        <f>IF(COUNT('Analytical Calibration'!C216:D216)=2,'Analytical Calibration'!B216*(B216-intercept-slope*A216)^2,0)</f>
        <v>0</v>
      </c>
      <c r="G216" s="21" t="str">
        <f>IF(COUNT('Analytical Calibration'!C218:D218)=2,'Analytical Calibration'!C218,"")</f>
        <v/>
      </c>
      <c r="H216" s="21" t="str">
        <f>IF(COUNT('Analytical Calibration'!C218:D218)=2,G216*slope+intercept,"")</f>
        <v/>
      </c>
      <c r="I216" s="21">
        <f>'Analytical Calibration'!D218</f>
        <v>0</v>
      </c>
      <c r="J216" s="21" t="e">
        <f aca="true" t="shared" si="9" ref="J216:J256">H216-I216</f>
        <v>#VALUE!</v>
      </c>
      <c r="K216" s="22" t="str">
        <f aca="true" t="shared" si="10" ref="K216:K256">IF(COUNT($G216)=1,-J216/MAX(ABS($H$4:$H$23)),"")</f>
        <v/>
      </c>
    </row>
    <row r="217" spans="1:11" ht="12.75">
      <c r="A217">
        <f>IF(COUNT('Analytical Calibration'!C217:D217)=2,'Analytical Calibration'!B217*'Analytical Calibration'!C217,0)</f>
        <v>0</v>
      </c>
      <c r="B217">
        <f>IF(COUNT('Analytical Calibration'!C217:D217)=2,'Analytical Calibration'!B217*'Analytical Calibration'!D217,0)</f>
        <v>0</v>
      </c>
      <c r="C217">
        <f>IF(COUNT('Analytical Calibration'!C217:D217)=2,'Analytical Calibration'!B217*A217*B217,0)</f>
        <v>0</v>
      </c>
      <c r="D217">
        <f>IF(COUNT('Analytical Calibration'!C217:D217)=2,'Analytical Calibration'!B217*A217^2,0)</f>
        <v>0</v>
      </c>
      <c r="E217" s="2">
        <f>IF(COUNT('Analytical Calibration'!C217:D217)=2,'Analytical Calibration'!B217*(B217-meany)^2,0)</f>
        <v>0</v>
      </c>
      <c r="F217" s="3">
        <f>IF(COUNT('Analytical Calibration'!C217:D217)=2,'Analytical Calibration'!B217*(B217-intercept-slope*A217)^2,0)</f>
        <v>0</v>
      </c>
      <c r="G217" s="21" t="str">
        <f>IF(COUNT('Analytical Calibration'!C219:D219)=2,'Analytical Calibration'!C219,"")</f>
        <v/>
      </c>
      <c r="H217" s="21" t="str">
        <f>IF(COUNT('Analytical Calibration'!C219:D219)=2,G217*slope+intercept,"")</f>
        <v/>
      </c>
      <c r="I217" s="21">
        <f>'Analytical Calibration'!D219</f>
        <v>0</v>
      </c>
      <c r="J217" s="21" t="e">
        <f t="shared" si="9"/>
        <v>#VALUE!</v>
      </c>
      <c r="K217" s="22" t="str">
        <f t="shared" si="10"/>
        <v/>
      </c>
    </row>
    <row r="218" spans="1:11" ht="12.75">
      <c r="A218">
        <f>IF(COUNT('Analytical Calibration'!C218:D218)=2,'Analytical Calibration'!B218*'Analytical Calibration'!C218,0)</f>
        <v>0</v>
      </c>
      <c r="B218">
        <f>IF(COUNT('Analytical Calibration'!C218:D218)=2,'Analytical Calibration'!B218*'Analytical Calibration'!D218,0)</f>
        <v>0</v>
      </c>
      <c r="C218">
        <f>IF(COUNT('Analytical Calibration'!C218:D218)=2,'Analytical Calibration'!B218*A218*B218,0)</f>
        <v>0</v>
      </c>
      <c r="D218">
        <f>IF(COUNT('Analytical Calibration'!C218:D218)=2,'Analytical Calibration'!B218*A218^2,0)</f>
        <v>0</v>
      </c>
      <c r="E218" s="2">
        <f>IF(COUNT('Analytical Calibration'!C218:D218)=2,'Analytical Calibration'!B218*(B218-meany)^2,0)</f>
        <v>0</v>
      </c>
      <c r="F218" s="3">
        <f>IF(COUNT('Analytical Calibration'!C218:D218)=2,'Analytical Calibration'!B218*(B218-intercept-slope*A218)^2,0)</f>
        <v>0</v>
      </c>
      <c r="G218" s="21" t="str">
        <f>IF(COUNT('Analytical Calibration'!C220:D220)=2,'Analytical Calibration'!C220,"")</f>
        <v/>
      </c>
      <c r="H218" s="21" t="str">
        <f>IF(COUNT('Analytical Calibration'!C220:D220)=2,G218*slope+intercept,"")</f>
        <v/>
      </c>
      <c r="I218" s="21">
        <f>'Analytical Calibration'!D220</f>
        <v>0</v>
      </c>
      <c r="J218" s="21" t="e">
        <f t="shared" si="9"/>
        <v>#VALUE!</v>
      </c>
      <c r="K218" s="22" t="str">
        <f t="shared" si="10"/>
        <v/>
      </c>
    </row>
    <row r="219" spans="1:11" ht="12.75">
      <c r="A219">
        <f>IF(COUNT('Analytical Calibration'!C219:D219)=2,'Analytical Calibration'!B219*'Analytical Calibration'!C219,0)</f>
        <v>0</v>
      </c>
      <c r="B219">
        <f>IF(COUNT('Analytical Calibration'!C219:D219)=2,'Analytical Calibration'!B219*'Analytical Calibration'!D219,0)</f>
        <v>0</v>
      </c>
      <c r="C219">
        <f>IF(COUNT('Analytical Calibration'!C219:D219)=2,'Analytical Calibration'!B219*A219*B219,0)</f>
        <v>0</v>
      </c>
      <c r="D219">
        <f>IF(COUNT('Analytical Calibration'!C219:D219)=2,'Analytical Calibration'!B219*A219^2,0)</f>
        <v>0</v>
      </c>
      <c r="E219" s="2">
        <f>IF(COUNT('Analytical Calibration'!C219:D219)=2,'Analytical Calibration'!B219*(B219-meany)^2,0)</f>
        <v>0</v>
      </c>
      <c r="F219" s="3">
        <f>IF(COUNT('Analytical Calibration'!C219:D219)=2,'Analytical Calibration'!B219*(B219-intercept-slope*A219)^2,0)</f>
        <v>0</v>
      </c>
      <c r="G219" s="21" t="str">
        <f>IF(COUNT('Analytical Calibration'!C221:D221)=2,'Analytical Calibration'!C221,"")</f>
        <v/>
      </c>
      <c r="H219" s="21" t="str">
        <f>IF(COUNT('Analytical Calibration'!C221:D221)=2,G219*slope+intercept,"")</f>
        <v/>
      </c>
      <c r="I219" s="21">
        <f>'Analytical Calibration'!D221</f>
        <v>0</v>
      </c>
      <c r="J219" s="21" t="e">
        <f t="shared" si="9"/>
        <v>#VALUE!</v>
      </c>
      <c r="K219" s="22" t="str">
        <f t="shared" si="10"/>
        <v/>
      </c>
    </row>
    <row r="220" spans="1:11" ht="12.75">
      <c r="A220">
        <f>IF(COUNT('Analytical Calibration'!C220:D220)=2,'Analytical Calibration'!B220*'Analytical Calibration'!C220,0)</f>
        <v>0</v>
      </c>
      <c r="B220">
        <f>IF(COUNT('Analytical Calibration'!C220:D220)=2,'Analytical Calibration'!B220*'Analytical Calibration'!D220,0)</f>
        <v>0</v>
      </c>
      <c r="C220">
        <f>IF(COUNT('Analytical Calibration'!C220:D220)=2,'Analytical Calibration'!B220*A220*B220,0)</f>
        <v>0</v>
      </c>
      <c r="D220">
        <f>IF(COUNT('Analytical Calibration'!C220:D220)=2,'Analytical Calibration'!B220*A220^2,0)</f>
        <v>0</v>
      </c>
      <c r="E220" s="2">
        <f>IF(COUNT('Analytical Calibration'!C220:D220)=2,'Analytical Calibration'!B220*(B220-meany)^2,0)</f>
        <v>0</v>
      </c>
      <c r="F220" s="3">
        <f>IF(COUNT('Analytical Calibration'!C220:D220)=2,'Analytical Calibration'!B220*(B220-intercept-slope*A220)^2,0)</f>
        <v>0</v>
      </c>
      <c r="G220" s="21" t="str">
        <f>IF(COUNT('Analytical Calibration'!C222:D222)=2,'Analytical Calibration'!C222,"")</f>
        <v/>
      </c>
      <c r="H220" s="21" t="str">
        <f>IF(COUNT('Analytical Calibration'!C222:D222)=2,G220*slope+intercept,"")</f>
        <v/>
      </c>
      <c r="I220" s="21">
        <f>'Analytical Calibration'!D222</f>
        <v>0</v>
      </c>
      <c r="J220" s="21" t="e">
        <f t="shared" si="9"/>
        <v>#VALUE!</v>
      </c>
      <c r="K220" s="22" t="str">
        <f t="shared" si="10"/>
        <v/>
      </c>
    </row>
    <row r="221" spans="1:11" ht="12.75">
      <c r="A221">
        <f>IF(COUNT('Analytical Calibration'!C221:D221)=2,'Analytical Calibration'!B221*'Analytical Calibration'!C221,0)</f>
        <v>0</v>
      </c>
      <c r="B221">
        <f>IF(COUNT('Analytical Calibration'!C221:D221)=2,'Analytical Calibration'!B221*'Analytical Calibration'!D221,0)</f>
        <v>0</v>
      </c>
      <c r="C221">
        <f>IF(COUNT('Analytical Calibration'!C221:D221)=2,'Analytical Calibration'!B221*A221*B221,0)</f>
        <v>0</v>
      </c>
      <c r="D221">
        <f>IF(COUNT('Analytical Calibration'!C221:D221)=2,'Analytical Calibration'!B221*A221^2,0)</f>
        <v>0</v>
      </c>
      <c r="E221" s="2">
        <f>IF(COUNT('Analytical Calibration'!C221:D221)=2,'Analytical Calibration'!B221*(B221-meany)^2,0)</f>
        <v>0</v>
      </c>
      <c r="F221" s="3">
        <f>IF(COUNT('Analytical Calibration'!C221:D221)=2,'Analytical Calibration'!B221*(B221-intercept-slope*A221)^2,0)</f>
        <v>0</v>
      </c>
      <c r="G221" s="21" t="str">
        <f>IF(COUNT('Analytical Calibration'!C223:D223)=2,'Analytical Calibration'!C223,"")</f>
        <v/>
      </c>
      <c r="H221" s="21" t="str">
        <f>IF(COUNT('Analytical Calibration'!C223:D223)=2,G221*slope+intercept,"")</f>
        <v/>
      </c>
      <c r="I221" s="21">
        <f>'Analytical Calibration'!D223</f>
        <v>0</v>
      </c>
      <c r="J221" s="21" t="e">
        <f t="shared" si="9"/>
        <v>#VALUE!</v>
      </c>
      <c r="K221" s="22" t="str">
        <f t="shared" si="10"/>
        <v/>
      </c>
    </row>
    <row r="222" spans="1:11" ht="12.75">
      <c r="A222">
        <f>IF(COUNT('Analytical Calibration'!C222:D222)=2,'Analytical Calibration'!B222*'Analytical Calibration'!C222,0)</f>
        <v>0</v>
      </c>
      <c r="B222">
        <f>IF(COUNT('Analytical Calibration'!C222:D222)=2,'Analytical Calibration'!B222*'Analytical Calibration'!D222,0)</f>
        <v>0</v>
      </c>
      <c r="C222">
        <f>IF(COUNT('Analytical Calibration'!C222:D222)=2,'Analytical Calibration'!B222*A222*B222,0)</f>
        <v>0</v>
      </c>
      <c r="D222">
        <f>IF(COUNT('Analytical Calibration'!C222:D222)=2,'Analytical Calibration'!B222*A222^2,0)</f>
        <v>0</v>
      </c>
      <c r="E222" s="2">
        <f>IF(COUNT('Analytical Calibration'!C222:D222)=2,'Analytical Calibration'!B222*(B222-meany)^2,0)</f>
        <v>0</v>
      </c>
      <c r="F222" s="3">
        <f>IF(COUNT('Analytical Calibration'!C222:D222)=2,'Analytical Calibration'!B222*(B222-intercept-slope*A222)^2,0)</f>
        <v>0</v>
      </c>
      <c r="G222" s="21" t="str">
        <f>IF(COUNT('Analytical Calibration'!C224:D224)=2,'Analytical Calibration'!C224,"")</f>
        <v/>
      </c>
      <c r="H222" s="21" t="str">
        <f>IF(COUNT('Analytical Calibration'!C224:D224)=2,G222*slope+intercept,"")</f>
        <v/>
      </c>
      <c r="I222" s="21">
        <f>'Analytical Calibration'!D224</f>
        <v>0</v>
      </c>
      <c r="J222" s="21" t="e">
        <f t="shared" si="9"/>
        <v>#VALUE!</v>
      </c>
      <c r="K222" s="22" t="str">
        <f t="shared" si="10"/>
        <v/>
      </c>
    </row>
    <row r="223" spans="1:11" ht="12.75">
      <c r="A223">
        <f>IF(COUNT('Analytical Calibration'!C223:D223)=2,'Analytical Calibration'!B223*'Analytical Calibration'!C223,0)</f>
        <v>0</v>
      </c>
      <c r="B223">
        <f>IF(COUNT('Analytical Calibration'!C223:D223)=2,'Analytical Calibration'!B223*'Analytical Calibration'!D223,0)</f>
        <v>0</v>
      </c>
      <c r="C223">
        <f>IF(COUNT('Analytical Calibration'!C223:D223)=2,'Analytical Calibration'!B223*A223*B223,0)</f>
        <v>0</v>
      </c>
      <c r="D223">
        <f>IF(COUNT('Analytical Calibration'!C223:D223)=2,'Analytical Calibration'!B223*A223^2,0)</f>
        <v>0</v>
      </c>
      <c r="E223" s="2">
        <f>IF(COUNT('Analytical Calibration'!C223:D223)=2,'Analytical Calibration'!B223*(B223-meany)^2,0)</f>
        <v>0</v>
      </c>
      <c r="F223" s="3">
        <f>IF(COUNT('Analytical Calibration'!C223:D223)=2,'Analytical Calibration'!B223*(B223-intercept-slope*A223)^2,0)</f>
        <v>0</v>
      </c>
      <c r="G223" s="21" t="str">
        <f>IF(COUNT('Analytical Calibration'!C225:D225)=2,'Analytical Calibration'!C225,"")</f>
        <v/>
      </c>
      <c r="H223" s="21" t="str">
        <f>IF(COUNT('Analytical Calibration'!C225:D225)=2,G223*slope+intercept,"")</f>
        <v/>
      </c>
      <c r="I223" s="21">
        <f>'Analytical Calibration'!D225</f>
        <v>0</v>
      </c>
      <c r="J223" s="21" t="e">
        <f t="shared" si="9"/>
        <v>#VALUE!</v>
      </c>
      <c r="K223" s="22" t="str">
        <f t="shared" si="10"/>
        <v/>
      </c>
    </row>
    <row r="224" spans="1:11" ht="12.75">
      <c r="A224">
        <f>IF(COUNT('Analytical Calibration'!C224:D224)=2,'Analytical Calibration'!B224*'Analytical Calibration'!C224,0)</f>
        <v>0</v>
      </c>
      <c r="B224">
        <f>IF(COUNT('Analytical Calibration'!C224:D224)=2,'Analytical Calibration'!B224*'Analytical Calibration'!D224,0)</f>
        <v>0</v>
      </c>
      <c r="C224">
        <f>IF(COUNT('Analytical Calibration'!C224:D224)=2,'Analytical Calibration'!B224*A224*B224,0)</f>
        <v>0</v>
      </c>
      <c r="D224">
        <f>IF(COUNT('Analytical Calibration'!C224:D224)=2,'Analytical Calibration'!B224*A224^2,0)</f>
        <v>0</v>
      </c>
      <c r="E224" s="2">
        <f>IF(COUNT('Analytical Calibration'!C224:D224)=2,'Analytical Calibration'!B224*(B224-meany)^2,0)</f>
        <v>0</v>
      </c>
      <c r="F224" s="3">
        <f>IF(COUNT('Analytical Calibration'!C224:D224)=2,'Analytical Calibration'!B224*(B224-intercept-slope*A224)^2,0)</f>
        <v>0</v>
      </c>
      <c r="G224" s="21" t="str">
        <f>IF(COUNT('Analytical Calibration'!C226:D226)=2,'Analytical Calibration'!C226,"")</f>
        <v/>
      </c>
      <c r="H224" s="21" t="str">
        <f>IF(COUNT('Analytical Calibration'!C226:D226)=2,G224*slope+intercept,"")</f>
        <v/>
      </c>
      <c r="I224" s="21">
        <f>'Analytical Calibration'!D226</f>
        <v>0</v>
      </c>
      <c r="J224" s="21" t="e">
        <f t="shared" si="9"/>
        <v>#VALUE!</v>
      </c>
      <c r="K224" s="22" t="str">
        <f t="shared" si="10"/>
        <v/>
      </c>
    </row>
    <row r="225" spans="1:11" ht="12.75">
      <c r="A225">
        <f>IF(COUNT('Analytical Calibration'!C225:D225)=2,'Analytical Calibration'!B225*'Analytical Calibration'!C225,0)</f>
        <v>0</v>
      </c>
      <c r="B225">
        <f>IF(COUNT('Analytical Calibration'!C225:D225)=2,'Analytical Calibration'!B225*'Analytical Calibration'!D225,0)</f>
        <v>0</v>
      </c>
      <c r="C225">
        <f>IF(COUNT('Analytical Calibration'!C225:D225)=2,'Analytical Calibration'!B225*A225*B225,0)</f>
        <v>0</v>
      </c>
      <c r="D225">
        <f>IF(COUNT('Analytical Calibration'!C225:D225)=2,'Analytical Calibration'!B225*A225^2,0)</f>
        <v>0</v>
      </c>
      <c r="E225" s="2">
        <f>IF(COUNT('Analytical Calibration'!C225:D225)=2,'Analytical Calibration'!B225*(B225-meany)^2,0)</f>
        <v>0</v>
      </c>
      <c r="F225" s="3">
        <f>IF(COUNT('Analytical Calibration'!C225:D225)=2,'Analytical Calibration'!B225*(B225-intercept-slope*A225)^2,0)</f>
        <v>0</v>
      </c>
      <c r="G225" s="21" t="str">
        <f>IF(COUNT('Analytical Calibration'!C227:D227)=2,'Analytical Calibration'!C227,"")</f>
        <v/>
      </c>
      <c r="H225" s="21" t="str">
        <f>IF(COUNT('Analytical Calibration'!C227:D227)=2,G225*slope+intercept,"")</f>
        <v/>
      </c>
      <c r="I225" s="21">
        <f>'Analytical Calibration'!D227</f>
        <v>0</v>
      </c>
      <c r="J225" s="21" t="e">
        <f t="shared" si="9"/>
        <v>#VALUE!</v>
      </c>
      <c r="K225" s="22" t="str">
        <f t="shared" si="10"/>
        <v/>
      </c>
    </row>
    <row r="226" spans="1:11" ht="12.75">
      <c r="A226">
        <f>IF(COUNT('Analytical Calibration'!C226:D226)=2,'Analytical Calibration'!B226*'Analytical Calibration'!C226,0)</f>
        <v>0</v>
      </c>
      <c r="B226">
        <f>IF(COUNT('Analytical Calibration'!C226:D226)=2,'Analytical Calibration'!B226*'Analytical Calibration'!D226,0)</f>
        <v>0</v>
      </c>
      <c r="C226">
        <f>IF(COUNT('Analytical Calibration'!C226:D226)=2,'Analytical Calibration'!B226*A226*B226,0)</f>
        <v>0</v>
      </c>
      <c r="D226">
        <f>IF(COUNT('Analytical Calibration'!C226:D226)=2,'Analytical Calibration'!B226*A226^2,0)</f>
        <v>0</v>
      </c>
      <c r="E226" s="2">
        <f>IF(COUNT('Analytical Calibration'!C226:D226)=2,'Analytical Calibration'!B226*(B226-meany)^2,0)</f>
        <v>0</v>
      </c>
      <c r="F226" s="3">
        <f>IF(COUNT('Analytical Calibration'!C226:D226)=2,'Analytical Calibration'!B226*(B226-intercept-slope*A226)^2,0)</f>
        <v>0</v>
      </c>
      <c r="G226" s="21" t="str">
        <f>IF(COUNT('Analytical Calibration'!C228:D228)=2,'Analytical Calibration'!C228,"")</f>
        <v/>
      </c>
      <c r="H226" s="21" t="str">
        <f>IF(COUNT('Analytical Calibration'!C228:D228)=2,G226*slope+intercept,"")</f>
        <v/>
      </c>
      <c r="I226" s="21">
        <f>'Analytical Calibration'!D228</f>
        <v>0</v>
      </c>
      <c r="J226" s="21" t="e">
        <f t="shared" si="9"/>
        <v>#VALUE!</v>
      </c>
      <c r="K226" s="22" t="str">
        <f t="shared" si="10"/>
        <v/>
      </c>
    </row>
    <row r="227" spans="1:11" ht="12.75">
      <c r="A227">
        <f>IF(COUNT('Analytical Calibration'!C227:D227)=2,'Analytical Calibration'!B227*'Analytical Calibration'!C227,0)</f>
        <v>0</v>
      </c>
      <c r="B227">
        <f>IF(COUNT('Analytical Calibration'!C227:D227)=2,'Analytical Calibration'!B227*'Analytical Calibration'!D227,0)</f>
        <v>0</v>
      </c>
      <c r="C227">
        <f>IF(COUNT('Analytical Calibration'!C227:D227)=2,'Analytical Calibration'!B227*A227*B227,0)</f>
        <v>0</v>
      </c>
      <c r="D227">
        <f>IF(COUNT('Analytical Calibration'!C227:D227)=2,'Analytical Calibration'!B227*A227^2,0)</f>
        <v>0</v>
      </c>
      <c r="E227" s="2">
        <f>IF(COUNT('Analytical Calibration'!C227:D227)=2,'Analytical Calibration'!B227*(B227-meany)^2,0)</f>
        <v>0</v>
      </c>
      <c r="F227" s="3">
        <f>IF(COUNT('Analytical Calibration'!C227:D227)=2,'Analytical Calibration'!B227*(B227-intercept-slope*A227)^2,0)</f>
        <v>0</v>
      </c>
      <c r="G227" s="21" t="str">
        <f>IF(COUNT('Analytical Calibration'!C229:D229)=2,'Analytical Calibration'!C229,"")</f>
        <v/>
      </c>
      <c r="H227" s="21" t="str">
        <f>IF(COUNT('Analytical Calibration'!C229:D229)=2,G227*slope+intercept,"")</f>
        <v/>
      </c>
      <c r="I227" s="21">
        <f>'Analytical Calibration'!D229</f>
        <v>0</v>
      </c>
      <c r="J227" s="21" t="e">
        <f t="shared" si="9"/>
        <v>#VALUE!</v>
      </c>
      <c r="K227" s="22" t="str">
        <f t="shared" si="10"/>
        <v/>
      </c>
    </row>
    <row r="228" spans="1:11" ht="12.75">
      <c r="A228">
        <f>IF(COUNT('Analytical Calibration'!C228:D228)=2,'Analytical Calibration'!B228*'Analytical Calibration'!C228,0)</f>
        <v>0</v>
      </c>
      <c r="B228">
        <f>IF(COUNT('Analytical Calibration'!C228:D228)=2,'Analytical Calibration'!B228*'Analytical Calibration'!D228,0)</f>
        <v>0</v>
      </c>
      <c r="C228">
        <f>IF(COUNT('Analytical Calibration'!C228:D228)=2,'Analytical Calibration'!B228*A228*B228,0)</f>
        <v>0</v>
      </c>
      <c r="D228">
        <f>IF(COUNT('Analytical Calibration'!C228:D228)=2,'Analytical Calibration'!B228*A228^2,0)</f>
        <v>0</v>
      </c>
      <c r="E228" s="2">
        <f>IF(COUNT('Analytical Calibration'!C228:D228)=2,'Analytical Calibration'!B228*(B228-meany)^2,0)</f>
        <v>0</v>
      </c>
      <c r="F228" s="3">
        <f>IF(COUNT('Analytical Calibration'!C228:D228)=2,'Analytical Calibration'!B228*(B228-intercept-slope*A228)^2,0)</f>
        <v>0</v>
      </c>
      <c r="G228" s="21" t="str">
        <f>IF(COUNT('Analytical Calibration'!C230:D230)=2,'Analytical Calibration'!C230,"")</f>
        <v/>
      </c>
      <c r="H228" s="21" t="str">
        <f>IF(COUNT('Analytical Calibration'!C230:D230)=2,G228*slope+intercept,"")</f>
        <v/>
      </c>
      <c r="I228" s="21">
        <f>'Analytical Calibration'!D230</f>
        <v>0</v>
      </c>
      <c r="J228" s="21" t="e">
        <f t="shared" si="9"/>
        <v>#VALUE!</v>
      </c>
      <c r="K228" s="22" t="str">
        <f t="shared" si="10"/>
        <v/>
      </c>
    </row>
    <row r="229" spans="1:11" ht="12.75">
      <c r="A229">
        <f>IF(COUNT('Analytical Calibration'!C229:D229)=2,'Analytical Calibration'!B229*'Analytical Calibration'!C229,0)</f>
        <v>0</v>
      </c>
      <c r="B229">
        <f>IF(COUNT('Analytical Calibration'!C229:D229)=2,'Analytical Calibration'!B229*'Analytical Calibration'!D229,0)</f>
        <v>0</v>
      </c>
      <c r="C229">
        <f>IF(COUNT('Analytical Calibration'!C229:D229)=2,'Analytical Calibration'!B229*A229*B229,0)</f>
        <v>0</v>
      </c>
      <c r="D229">
        <f>IF(COUNT('Analytical Calibration'!C229:D229)=2,'Analytical Calibration'!B229*A229^2,0)</f>
        <v>0</v>
      </c>
      <c r="E229" s="2">
        <f>IF(COUNT('Analytical Calibration'!C229:D229)=2,'Analytical Calibration'!B229*(B229-meany)^2,0)</f>
        <v>0</v>
      </c>
      <c r="F229" s="3">
        <f>IF(COUNT('Analytical Calibration'!C229:D229)=2,'Analytical Calibration'!B229*(B229-intercept-slope*A229)^2,0)</f>
        <v>0</v>
      </c>
      <c r="G229" s="21" t="str">
        <f>IF(COUNT('Analytical Calibration'!C231:D231)=2,'Analytical Calibration'!C231,"")</f>
        <v/>
      </c>
      <c r="H229" s="21" t="str">
        <f>IF(COUNT('Analytical Calibration'!C231:D231)=2,G229*slope+intercept,"")</f>
        <v/>
      </c>
      <c r="I229" s="21">
        <f>'Analytical Calibration'!D231</f>
        <v>0</v>
      </c>
      <c r="J229" s="21" t="e">
        <f t="shared" si="9"/>
        <v>#VALUE!</v>
      </c>
      <c r="K229" s="22" t="str">
        <f t="shared" si="10"/>
        <v/>
      </c>
    </row>
    <row r="230" spans="1:11" ht="12.75">
      <c r="A230">
        <f>IF(COUNT('Analytical Calibration'!C230:D230)=2,'Analytical Calibration'!B230*'Analytical Calibration'!C230,0)</f>
        <v>0</v>
      </c>
      <c r="B230">
        <f>IF(COUNT('Analytical Calibration'!C230:D230)=2,'Analytical Calibration'!B230*'Analytical Calibration'!D230,0)</f>
        <v>0</v>
      </c>
      <c r="C230">
        <f>IF(COUNT('Analytical Calibration'!C230:D230)=2,'Analytical Calibration'!B230*A230*B230,0)</f>
        <v>0</v>
      </c>
      <c r="D230">
        <f>IF(COUNT('Analytical Calibration'!C230:D230)=2,'Analytical Calibration'!B230*A230^2,0)</f>
        <v>0</v>
      </c>
      <c r="E230" s="2">
        <f>IF(COUNT('Analytical Calibration'!C230:D230)=2,'Analytical Calibration'!B230*(B230-meany)^2,0)</f>
        <v>0</v>
      </c>
      <c r="F230" s="3">
        <f>IF(COUNT('Analytical Calibration'!C230:D230)=2,'Analytical Calibration'!B230*(B230-intercept-slope*A230)^2,0)</f>
        <v>0</v>
      </c>
      <c r="G230" s="21" t="str">
        <f>IF(COUNT('Analytical Calibration'!C232:D232)=2,'Analytical Calibration'!C232,"")</f>
        <v/>
      </c>
      <c r="H230" s="21" t="str">
        <f>IF(COUNT('Analytical Calibration'!C232:D232)=2,G230*slope+intercept,"")</f>
        <v/>
      </c>
      <c r="I230" s="21">
        <f>'Analytical Calibration'!D232</f>
        <v>0</v>
      </c>
      <c r="J230" s="21" t="e">
        <f t="shared" si="9"/>
        <v>#VALUE!</v>
      </c>
      <c r="K230" s="22" t="str">
        <f t="shared" si="10"/>
        <v/>
      </c>
    </row>
    <row r="231" spans="1:11" ht="12.75">
      <c r="A231">
        <f>IF(COUNT('Analytical Calibration'!C231:D231)=2,'Analytical Calibration'!B231*'Analytical Calibration'!C231,0)</f>
        <v>0</v>
      </c>
      <c r="B231">
        <f>IF(COUNT('Analytical Calibration'!C231:D231)=2,'Analytical Calibration'!B231*'Analytical Calibration'!D231,0)</f>
        <v>0</v>
      </c>
      <c r="C231">
        <f>IF(COUNT('Analytical Calibration'!C231:D231)=2,'Analytical Calibration'!B231*A231*B231,0)</f>
        <v>0</v>
      </c>
      <c r="D231">
        <f>IF(COUNT('Analytical Calibration'!C231:D231)=2,'Analytical Calibration'!B231*A231^2,0)</f>
        <v>0</v>
      </c>
      <c r="E231" s="2">
        <f>IF(COUNT('Analytical Calibration'!C231:D231)=2,'Analytical Calibration'!B231*(B231-meany)^2,0)</f>
        <v>0</v>
      </c>
      <c r="F231" s="3">
        <f>IF(COUNT('Analytical Calibration'!C231:D231)=2,'Analytical Calibration'!B231*(B231-intercept-slope*A231)^2,0)</f>
        <v>0</v>
      </c>
      <c r="G231" s="21" t="str">
        <f>IF(COUNT('Analytical Calibration'!C233:D233)=2,'Analytical Calibration'!C233,"")</f>
        <v/>
      </c>
      <c r="H231" s="21" t="str">
        <f>IF(COUNT('Analytical Calibration'!C233:D233)=2,G231*slope+intercept,"")</f>
        <v/>
      </c>
      <c r="I231" s="21">
        <f>'Analytical Calibration'!D233</f>
        <v>0</v>
      </c>
      <c r="J231" s="21" t="e">
        <f t="shared" si="9"/>
        <v>#VALUE!</v>
      </c>
      <c r="K231" s="22" t="str">
        <f t="shared" si="10"/>
        <v/>
      </c>
    </row>
    <row r="232" spans="1:11" ht="12.75">
      <c r="A232">
        <f>IF(COUNT('Analytical Calibration'!C232:D232)=2,'Analytical Calibration'!B232*'Analytical Calibration'!C232,0)</f>
        <v>0</v>
      </c>
      <c r="B232">
        <f>IF(COUNT('Analytical Calibration'!C232:D232)=2,'Analytical Calibration'!B232*'Analytical Calibration'!D232,0)</f>
        <v>0</v>
      </c>
      <c r="C232">
        <f>IF(COUNT('Analytical Calibration'!C232:D232)=2,'Analytical Calibration'!B232*A232*B232,0)</f>
        <v>0</v>
      </c>
      <c r="D232">
        <f>IF(COUNT('Analytical Calibration'!C232:D232)=2,'Analytical Calibration'!B232*A232^2,0)</f>
        <v>0</v>
      </c>
      <c r="E232" s="2">
        <f>IF(COUNT('Analytical Calibration'!C232:D232)=2,'Analytical Calibration'!B232*(B232-meany)^2,0)</f>
        <v>0</v>
      </c>
      <c r="F232" s="3">
        <f>IF(COUNT('Analytical Calibration'!C232:D232)=2,'Analytical Calibration'!B232*(B232-intercept-slope*A232)^2,0)</f>
        <v>0</v>
      </c>
      <c r="G232" s="21" t="str">
        <f>IF(COUNT('Analytical Calibration'!C234:D234)=2,'Analytical Calibration'!C234,"")</f>
        <v/>
      </c>
      <c r="H232" s="21" t="str">
        <f>IF(COUNT('Analytical Calibration'!C234:D234)=2,G232*slope+intercept,"")</f>
        <v/>
      </c>
      <c r="I232" s="21">
        <f>'Analytical Calibration'!D234</f>
        <v>0</v>
      </c>
      <c r="J232" s="21" t="e">
        <f t="shared" si="9"/>
        <v>#VALUE!</v>
      </c>
      <c r="K232" s="22" t="str">
        <f t="shared" si="10"/>
        <v/>
      </c>
    </row>
    <row r="233" spans="1:11" ht="12.75">
      <c r="A233">
        <f>IF(COUNT('Analytical Calibration'!C233:D233)=2,'Analytical Calibration'!B233*'Analytical Calibration'!C233,0)</f>
        <v>0</v>
      </c>
      <c r="B233">
        <f>IF(COUNT('Analytical Calibration'!C233:D233)=2,'Analytical Calibration'!B233*'Analytical Calibration'!D233,0)</f>
        <v>0</v>
      </c>
      <c r="C233">
        <f>IF(COUNT('Analytical Calibration'!C233:D233)=2,'Analytical Calibration'!B233*A233*B233,0)</f>
        <v>0</v>
      </c>
      <c r="D233">
        <f>IF(COUNT('Analytical Calibration'!C233:D233)=2,'Analytical Calibration'!B233*A233^2,0)</f>
        <v>0</v>
      </c>
      <c r="E233" s="2">
        <f>IF(COUNT('Analytical Calibration'!C233:D233)=2,'Analytical Calibration'!B233*(B233-meany)^2,0)</f>
        <v>0</v>
      </c>
      <c r="F233" s="3">
        <f>IF(COUNT('Analytical Calibration'!C233:D233)=2,'Analytical Calibration'!B233*(B233-intercept-slope*A233)^2,0)</f>
        <v>0</v>
      </c>
      <c r="G233" s="21" t="str">
        <f>IF(COUNT('Analytical Calibration'!C235:D235)=2,'Analytical Calibration'!C235,"")</f>
        <v/>
      </c>
      <c r="H233" s="21" t="str">
        <f>IF(COUNT('Analytical Calibration'!C235:D235)=2,G233*slope+intercept,"")</f>
        <v/>
      </c>
      <c r="I233" s="21">
        <f>'Analytical Calibration'!D235</f>
        <v>0</v>
      </c>
      <c r="J233" s="21" t="e">
        <f t="shared" si="9"/>
        <v>#VALUE!</v>
      </c>
      <c r="K233" s="22" t="str">
        <f t="shared" si="10"/>
        <v/>
      </c>
    </row>
    <row r="234" spans="1:11" ht="12.75">
      <c r="A234">
        <f>IF(COUNT('Analytical Calibration'!C234:D234)=2,'Analytical Calibration'!B234*'Analytical Calibration'!C234,0)</f>
        <v>0</v>
      </c>
      <c r="B234">
        <f>IF(COUNT('Analytical Calibration'!C234:D234)=2,'Analytical Calibration'!B234*'Analytical Calibration'!D234,0)</f>
        <v>0</v>
      </c>
      <c r="C234">
        <f>IF(COUNT('Analytical Calibration'!C234:D234)=2,'Analytical Calibration'!B234*A234*B234,0)</f>
        <v>0</v>
      </c>
      <c r="D234">
        <f>IF(COUNT('Analytical Calibration'!C234:D234)=2,'Analytical Calibration'!B234*A234^2,0)</f>
        <v>0</v>
      </c>
      <c r="E234" s="2">
        <f>IF(COUNT('Analytical Calibration'!C234:D234)=2,'Analytical Calibration'!B234*(B234-meany)^2,0)</f>
        <v>0</v>
      </c>
      <c r="F234" s="3">
        <f>IF(COUNT('Analytical Calibration'!C234:D234)=2,'Analytical Calibration'!B234*(B234-intercept-slope*A234)^2,0)</f>
        <v>0</v>
      </c>
      <c r="G234" s="21" t="str">
        <f>IF(COUNT('Analytical Calibration'!C236:D236)=2,'Analytical Calibration'!C236,"")</f>
        <v/>
      </c>
      <c r="H234" s="21" t="str">
        <f>IF(COUNT('Analytical Calibration'!C236:D236)=2,G234*slope+intercept,"")</f>
        <v/>
      </c>
      <c r="I234" s="21">
        <f>'Analytical Calibration'!D236</f>
        <v>0</v>
      </c>
      <c r="J234" s="21" t="e">
        <f t="shared" si="9"/>
        <v>#VALUE!</v>
      </c>
      <c r="K234" s="22" t="str">
        <f t="shared" si="10"/>
        <v/>
      </c>
    </row>
    <row r="235" spans="1:11" ht="12.75">
      <c r="A235">
        <f>IF(COUNT('Analytical Calibration'!C235:D235)=2,'Analytical Calibration'!B235*'Analytical Calibration'!C235,0)</f>
        <v>0</v>
      </c>
      <c r="B235">
        <f>IF(COUNT('Analytical Calibration'!C235:D235)=2,'Analytical Calibration'!B235*'Analytical Calibration'!D235,0)</f>
        <v>0</v>
      </c>
      <c r="C235">
        <f>IF(COUNT('Analytical Calibration'!C235:D235)=2,'Analytical Calibration'!B235*A235*B235,0)</f>
        <v>0</v>
      </c>
      <c r="D235">
        <f>IF(COUNT('Analytical Calibration'!C235:D235)=2,'Analytical Calibration'!B235*A235^2,0)</f>
        <v>0</v>
      </c>
      <c r="E235" s="2">
        <f>IF(COUNT('Analytical Calibration'!C235:D235)=2,'Analytical Calibration'!B235*(B235-meany)^2,0)</f>
        <v>0</v>
      </c>
      <c r="F235" s="3">
        <f>IF(COUNT('Analytical Calibration'!C235:D235)=2,'Analytical Calibration'!B235*(B235-intercept-slope*A235)^2,0)</f>
        <v>0</v>
      </c>
      <c r="G235" s="21" t="str">
        <f>IF(COUNT('Analytical Calibration'!C237:D237)=2,'Analytical Calibration'!C237,"")</f>
        <v/>
      </c>
      <c r="H235" s="21" t="str">
        <f>IF(COUNT('Analytical Calibration'!C237:D237)=2,G235*slope+intercept,"")</f>
        <v/>
      </c>
      <c r="I235" s="21">
        <f>'Analytical Calibration'!D237</f>
        <v>0</v>
      </c>
      <c r="J235" s="21" t="e">
        <f t="shared" si="9"/>
        <v>#VALUE!</v>
      </c>
      <c r="K235" s="22" t="str">
        <f t="shared" si="10"/>
        <v/>
      </c>
    </row>
    <row r="236" spans="1:11" ht="12.75">
      <c r="A236">
        <f>IF(COUNT('Analytical Calibration'!C236:D236)=2,'Analytical Calibration'!B236*'Analytical Calibration'!C236,0)</f>
        <v>0</v>
      </c>
      <c r="B236">
        <f>IF(COUNT('Analytical Calibration'!C236:D236)=2,'Analytical Calibration'!B236*'Analytical Calibration'!D236,0)</f>
        <v>0</v>
      </c>
      <c r="C236">
        <f>IF(COUNT('Analytical Calibration'!C236:D236)=2,'Analytical Calibration'!B236*A236*B236,0)</f>
        <v>0</v>
      </c>
      <c r="D236">
        <f>IF(COUNT('Analytical Calibration'!C236:D236)=2,'Analytical Calibration'!B236*A236^2,0)</f>
        <v>0</v>
      </c>
      <c r="E236" s="2">
        <f>IF(COUNT('Analytical Calibration'!C236:D236)=2,'Analytical Calibration'!B236*(B236-meany)^2,0)</f>
        <v>0</v>
      </c>
      <c r="F236" s="3">
        <f>IF(COUNT('Analytical Calibration'!C236:D236)=2,'Analytical Calibration'!B236*(B236-intercept-slope*A236)^2,0)</f>
        <v>0</v>
      </c>
      <c r="G236" s="21" t="str">
        <f>IF(COUNT('Analytical Calibration'!C238:D238)=2,'Analytical Calibration'!C238,"")</f>
        <v/>
      </c>
      <c r="H236" s="21" t="str">
        <f>IF(COUNT('Analytical Calibration'!C238:D238)=2,G236*slope+intercept,"")</f>
        <v/>
      </c>
      <c r="I236" s="21">
        <f>'Analytical Calibration'!D238</f>
        <v>0</v>
      </c>
      <c r="J236" s="21" t="e">
        <f t="shared" si="9"/>
        <v>#VALUE!</v>
      </c>
      <c r="K236" s="22" t="str">
        <f t="shared" si="10"/>
        <v/>
      </c>
    </row>
    <row r="237" spans="1:11" ht="12.75">
      <c r="A237">
        <f>IF(COUNT('Analytical Calibration'!C237:D237)=2,'Analytical Calibration'!B237*'Analytical Calibration'!C237,0)</f>
        <v>0</v>
      </c>
      <c r="B237">
        <f>IF(COUNT('Analytical Calibration'!C237:D237)=2,'Analytical Calibration'!B237*'Analytical Calibration'!D237,0)</f>
        <v>0</v>
      </c>
      <c r="C237">
        <f>IF(COUNT('Analytical Calibration'!C237:D237)=2,'Analytical Calibration'!B237*A237*B237,0)</f>
        <v>0</v>
      </c>
      <c r="D237">
        <f>IF(COUNT('Analytical Calibration'!C237:D237)=2,'Analytical Calibration'!B237*A237^2,0)</f>
        <v>0</v>
      </c>
      <c r="E237" s="2">
        <f>IF(COUNT('Analytical Calibration'!C237:D237)=2,'Analytical Calibration'!B237*(B237-meany)^2,0)</f>
        <v>0</v>
      </c>
      <c r="F237" s="3">
        <f>IF(COUNT('Analytical Calibration'!C237:D237)=2,'Analytical Calibration'!B237*(B237-intercept-slope*A237)^2,0)</f>
        <v>0</v>
      </c>
      <c r="G237" s="21" t="str">
        <f>IF(COUNT('Analytical Calibration'!C239:D239)=2,'Analytical Calibration'!C239,"")</f>
        <v/>
      </c>
      <c r="H237" s="21" t="str">
        <f>IF(COUNT('Analytical Calibration'!C239:D239)=2,G237*slope+intercept,"")</f>
        <v/>
      </c>
      <c r="I237" s="21">
        <f>'Analytical Calibration'!D239</f>
        <v>0</v>
      </c>
      <c r="J237" s="21" t="e">
        <f t="shared" si="9"/>
        <v>#VALUE!</v>
      </c>
      <c r="K237" s="22" t="str">
        <f t="shared" si="10"/>
        <v/>
      </c>
    </row>
    <row r="238" spans="1:11" ht="12.75">
      <c r="A238">
        <f>IF(COUNT('Analytical Calibration'!C238:D238)=2,'Analytical Calibration'!B238*'Analytical Calibration'!C238,0)</f>
        <v>0</v>
      </c>
      <c r="B238">
        <f>IF(COUNT('Analytical Calibration'!C238:D238)=2,'Analytical Calibration'!B238*'Analytical Calibration'!D238,0)</f>
        <v>0</v>
      </c>
      <c r="C238">
        <f>IF(COUNT('Analytical Calibration'!C238:D238)=2,'Analytical Calibration'!B238*A238*B238,0)</f>
        <v>0</v>
      </c>
      <c r="D238">
        <f>IF(COUNT('Analytical Calibration'!C238:D238)=2,'Analytical Calibration'!B238*A238^2,0)</f>
        <v>0</v>
      </c>
      <c r="E238" s="2">
        <f>IF(COUNT('Analytical Calibration'!C238:D238)=2,'Analytical Calibration'!B238*(B238-meany)^2,0)</f>
        <v>0</v>
      </c>
      <c r="F238" s="3">
        <f>IF(COUNT('Analytical Calibration'!C238:D238)=2,'Analytical Calibration'!B238*(B238-intercept-slope*A238)^2,0)</f>
        <v>0</v>
      </c>
      <c r="G238" s="21" t="str">
        <f>IF(COUNT('Analytical Calibration'!C240:D240)=2,'Analytical Calibration'!C240,"")</f>
        <v/>
      </c>
      <c r="H238" s="21" t="str">
        <f>IF(COUNT('Analytical Calibration'!C240:D240)=2,G238*slope+intercept,"")</f>
        <v/>
      </c>
      <c r="I238" s="21">
        <f>'Analytical Calibration'!D240</f>
        <v>0</v>
      </c>
      <c r="J238" s="21" t="e">
        <f t="shared" si="9"/>
        <v>#VALUE!</v>
      </c>
      <c r="K238" s="22" t="str">
        <f t="shared" si="10"/>
        <v/>
      </c>
    </row>
    <row r="239" spans="1:11" ht="12.75">
      <c r="A239">
        <f>IF(COUNT('Analytical Calibration'!C239:D239)=2,'Analytical Calibration'!B239*'Analytical Calibration'!C239,0)</f>
        <v>0</v>
      </c>
      <c r="B239">
        <f>IF(COUNT('Analytical Calibration'!C239:D239)=2,'Analytical Calibration'!B239*'Analytical Calibration'!D239,0)</f>
        <v>0</v>
      </c>
      <c r="C239">
        <f>IF(COUNT('Analytical Calibration'!C239:D239)=2,'Analytical Calibration'!B239*A239*B239,0)</f>
        <v>0</v>
      </c>
      <c r="D239">
        <f>IF(COUNT('Analytical Calibration'!C239:D239)=2,'Analytical Calibration'!B239*A239^2,0)</f>
        <v>0</v>
      </c>
      <c r="E239" s="2">
        <f>IF(COUNT('Analytical Calibration'!C239:D239)=2,'Analytical Calibration'!B239*(B239-meany)^2,0)</f>
        <v>0</v>
      </c>
      <c r="F239" s="3">
        <f>IF(COUNT('Analytical Calibration'!C239:D239)=2,'Analytical Calibration'!B239*(B239-intercept-slope*A239)^2,0)</f>
        <v>0</v>
      </c>
      <c r="G239" s="21" t="str">
        <f>IF(COUNT('Analytical Calibration'!C241:D241)=2,'Analytical Calibration'!C241,"")</f>
        <v/>
      </c>
      <c r="H239" s="21" t="str">
        <f>IF(COUNT('Analytical Calibration'!C241:D241)=2,G239*slope+intercept,"")</f>
        <v/>
      </c>
      <c r="I239" s="21">
        <f>'Analytical Calibration'!D241</f>
        <v>0</v>
      </c>
      <c r="J239" s="21" t="e">
        <f t="shared" si="9"/>
        <v>#VALUE!</v>
      </c>
      <c r="K239" s="22" t="str">
        <f t="shared" si="10"/>
        <v/>
      </c>
    </row>
    <row r="240" spans="1:11" ht="12.75">
      <c r="A240">
        <f>IF(COUNT('Analytical Calibration'!C240:D240)=2,'Analytical Calibration'!B240*'Analytical Calibration'!C240,0)</f>
        <v>0</v>
      </c>
      <c r="B240">
        <f>IF(COUNT('Analytical Calibration'!C240:D240)=2,'Analytical Calibration'!B240*'Analytical Calibration'!D240,0)</f>
        <v>0</v>
      </c>
      <c r="C240">
        <f>IF(COUNT('Analytical Calibration'!C240:D240)=2,'Analytical Calibration'!B240*A240*B240,0)</f>
        <v>0</v>
      </c>
      <c r="D240">
        <f>IF(COUNT('Analytical Calibration'!C240:D240)=2,'Analytical Calibration'!B240*A240^2,0)</f>
        <v>0</v>
      </c>
      <c r="E240" s="2">
        <f>IF(COUNT('Analytical Calibration'!C240:D240)=2,'Analytical Calibration'!B240*(B240-meany)^2,0)</f>
        <v>0</v>
      </c>
      <c r="F240" s="3">
        <f>IF(COUNT('Analytical Calibration'!C240:D240)=2,'Analytical Calibration'!B240*(B240-intercept-slope*A240)^2,0)</f>
        <v>0</v>
      </c>
      <c r="G240" s="21" t="str">
        <f>IF(COUNT('Analytical Calibration'!C242:D242)=2,'Analytical Calibration'!C242,"")</f>
        <v/>
      </c>
      <c r="H240" s="21" t="str">
        <f>IF(COUNT('Analytical Calibration'!C242:D242)=2,G240*slope+intercept,"")</f>
        <v/>
      </c>
      <c r="I240" s="21">
        <f>'Analytical Calibration'!D242</f>
        <v>0</v>
      </c>
      <c r="J240" s="21" t="e">
        <f t="shared" si="9"/>
        <v>#VALUE!</v>
      </c>
      <c r="K240" s="22" t="str">
        <f t="shared" si="10"/>
        <v/>
      </c>
    </row>
    <row r="241" spans="1:11" ht="12.75">
      <c r="A241">
        <f>IF(COUNT('Analytical Calibration'!C241:D241)=2,'Analytical Calibration'!B241*'Analytical Calibration'!C241,0)</f>
        <v>0</v>
      </c>
      <c r="B241">
        <f>IF(COUNT('Analytical Calibration'!C241:D241)=2,'Analytical Calibration'!B241*'Analytical Calibration'!D241,0)</f>
        <v>0</v>
      </c>
      <c r="C241">
        <f>IF(COUNT('Analytical Calibration'!C241:D241)=2,'Analytical Calibration'!B241*A241*B241,0)</f>
        <v>0</v>
      </c>
      <c r="D241">
        <f>IF(COUNT('Analytical Calibration'!C241:D241)=2,'Analytical Calibration'!B241*A241^2,0)</f>
        <v>0</v>
      </c>
      <c r="E241" s="2">
        <f>IF(COUNT('Analytical Calibration'!C241:D241)=2,'Analytical Calibration'!B241*(B241-meany)^2,0)</f>
        <v>0</v>
      </c>
      <c r="F241" s="3">
        <f>IF(COUNT('Analytical Calibration'!C241:D241)=2,'Analytical Calibration'!B241*(B241-intercept-slope*A241)^2,0)</f>
        <v>0</v>
      </c>
      <c r="G241" s="21" t="str">
        <f>IF(COUNT('Analytical Calibration'!C243:D243)=2,'Analytical Calibration'!C243,"")</f>
        <v/>
      </c>
      <c r="H241" s="21" t="str">
        <f>IF(COUNT('Analytical Calibration'!C243:D243)=2,G241*slope+intercept,"")</f>
        <v/>
      </c>
      <c r="I241" s="21">
        <f>'Analytical Calibration'!D243</f>
        <v>0</v>
      </c>
      <c r="J241" s="21" t="e">
        <f t="shared" si="9"/>
        <v>#VALUE!</v>
      </c>
      <c r="K241" s="22" t="str">
        <f t="shared" si="10"/>
        <v/>
      </c>
    </row>
    <row r="242" spans="1:11" ht="12.75">
      <c r="A242">
        <f>IF(COUNT('Analytical Calibration'!C242:D242)=2,'Analytical Calibration'!B242*'Analytical Calibration'!C242,0)</f>
        <v>0</v>
      </c>
      <c r="B242">
        <f>IF(COUNT('Analytical Calibration'!C242:D242)=2,'Analytical Calibration'!B242*'Analytical Calibration'!D242,0)</f>
        <v>0</v>
      </c>
      <c r="C242">
        <f>IF(COUNT('Analytical Calibration'!C242:D242)=2,'Analytical Calibration'!B242*A242*B242,0)</f>
        <v>0</v>
      </c>
      <c r="D242">
        <f>IF(COUNT('Analytical Calibration'!C242:D242)=2,'Analytical Calibration'!B242*A242^2,0)</f>
        <v>0</v>
      </c>
      <c r="E242" s="2">
        <f>IF(COUNT('Analytical Calibration'!C242:D242)=2,'Analytical Calibration'!B242*(B242-meany)^2,0)</f>
        <v>0</v>
      </c>
      <c r="F242" s="3">
        <f>IF(COUNT('Analytical Calibration'!C242:D242)=2,'Analytical Calibration'!B242*(B242-intercept-slope*A242)^2,0)</f>
        <v>0</v>
      </c>
      <c r="G242" s="21" t="str">
        <f>IF(COUNT('Analytical Calibration'!C244:D244)=2,'Analytical Calibration'!C244,"")</f>
        <v/>
      </c>
      <c r="H242" s="21" t="str">
        <f>IF(COUNT('Analytical Calibration'!C244:D244)=2,G242*slope+intercept,"")</f>
        <v/>
      </c>
      <c r="I242" s="21">
        <f>'Analytical Calibration'!D244</f>
        <v>0</v>
      </c>
      <c r="J242" s="21" t="e">
        <f t="shared" si="9"/>
        <v>#VALUE!</v>
      </c>
      <c r="K242" s="22" t="str">
        <f t="shared" si="10"/>
        <v/>
      </c>
    </row>
    <row r="243" spans="1:11" ht="12.75">
      <c r="A243">
        <f>IF(COUNT('Analytical Calibration'!C243:D243)=2,'Analytical Calibration'!B243*'Analytical Calibration'!C243,0)</f>
        <v>0</v>
      </c>
      <c r="B243">
        <f>IF(COUNT('Analytical Calibration'!C243:D243)=2,'Analytical Calibration'!B243*'Analytical Calibration'!D243,0)</f>
        <v>0</v>
      </c>
      <c r="C243">
        <f>IF(COUNT('Analytical Calibration'!C243:D243)=2,'Analytical Calibration'!B243*A243*B243,0)</f>
        <v>0</v>
      </c>
      <c r="D243">
        <f>IF(COUNT('Analytical Calibration'!C243:D243)=2,'Analytical Calibration'!B243*A243^2,0)</f>
        <v>0</v>
      </c>
      <c r="E243" s="2">
        <f>IF(COUNT('Analytical Calibration'!C243:D243)=2,'Analytical Calibration'!B243*(B243-meany)^2,0)</f>
        <v>0</v>
      </c>
      <c r="F243" s="3">
        <f>IF(COUNT('Analytical Calibration'!C243:D243)=2,'Analytical Calibration'!B243*(B243-intercept-slope*A243)^2,0)</f>
        <v>0</v>
      </c>
      <c r="G243" s="21" t="str">
        <f>IF(COUNT('Analytical Calibration'!C245:D245)=2,'Analytical Calibration'!C245,"")</f>
        <v/>
      </c>
      <c r="H243" s="21" t="str">
        <f>IF(COUNT('Analytical Calibration'!C245:D245)=2,G243*slope+intercept,"")</f>
        <v/>
      </c>
      <c r="I243" s="21">
        <f>'Analytical Calibration'!D245</f>
        <v>0</v>
      </c>
      <c r="J243" s="21" t="e">
        <f t="shared" si="9"/>
        <v>#VALUE!</v>
      </c>
      <c r="K243" s="22" t="str">
        <f t="shared" si="10"/>
        <v/>
      </c>
    </row>
    <row r="244" spans="1:11" ht="12.75">
      <c r="A244">
        <f>IF(COUNT('Analytical Calibration'!C244:D244)=2,'Analytical Calibration'!B244*'Analytical Calibration'!C244,0)</f>
        <v>0</v>
      </c>
      <c r="B244">
        <f>IF(COUNT('Analytical Calibration'!C244:D244)=2,'Analytical Calibration'!B244*'Analytical Calibration'!D244,0)</f>
        <v>0</v>
      </c>
      <c r="C244">
        <f>IF(COUNT('Analytical Calibration'!C244:D244)=2,'Analytical Calibration'!B244*A244*B244,0)</f>
        <v>0</v>
      </c>
      <c r="D244">
        <f>IF(COUNT('Analytical Calibration'!C244:D244)=2,'Analytical Calibration'!B244*A244^2,0)</f>
        <v>0</v>
      </c>
      <c r="E244" s="2">
        <f>IF(COUNT('Analytical Calibration'!C244:D244)=2,'Analytical Calibration'!B244*(B244-meany)^2,0)</f>
        <v>0</v>
      </c>
      <c r="F244" s="3">
        <f>IF(COUNT('Analytical Calibration'!C244:D244)=2,'Analytical Calibration'!B244*(B244-intercept-slope*A244)^2,0)</f>
        <v>0</v>
      </c>
      <c r="G244" s="21" t="str">
        <f>IF(COUNT('Analytical Calibration'!C246:D246)=2,'Analytical Calibration'!C246,"")</f>
        <v/>
      </c>
      <c r="H244" s="21" t="str">
        <f>IF(COUNT('Analytical Calibration'!C246:D246)=2,G244*slope+intercept,"")</f>
        <v/>
      </c>
      <c r="I244" s="21">
        <f>'Analytical Calibration'!D246</f>
        <v>0</v>
      </c>
      <c r="J244" s="21" t="e">
        <f t="shared" si="9"/>
        <v>#VALUE!</v>
      </c>
      <c r="K244" s="22" t="str">
        <f t="shared" si="10"/>
        <v/>
      </c>
    </row>
    <row r="245" spans="7:11" ht="12.75">
      <c r="G245" s="21" t="str">
        <f>IF(COUNT('Analytical Calibration'!C247:D247)=2,'Analytical Calibration'!C247,"")</f>
        <v/>
      </c>
      <c r="H245" s="21" t="str">
        <f>IF(COUNT('Analytical Calibration'!C247:D247)=2,G245*slope+intercept,"")</f>
        <v/>
      </c>
      <c r="I245" s="21">
        <f>'Analytical Calibration'!D247</f>
        <v>0</v>
      </c>
      <c r="J245" s="21" t="e">
        <f t="shared" si="9"/>
        <v>#VALUE!</v>
      </c>
      <c r="K245" s="22" t="str">
        <f t="shared" si="10"/>
        <v/>
      </c>
    </row>
    <row r="246" spans="7:11" ht="12.75">
      <c r="G246" s="21" t="str">
        <f>IF(COUNT('Analytical Calibration'!C248:D248)=2,'Analytical Calibration'!C248,"")</f>
        <v/>
      </c>
      <c r="H246" s="21" t="str">
        <f>IF(COUNT('Analytical Calibration'!C248:D248)=2,G246*slope+intercept,"")</f>
        <v/>
      </c>
      <c r="I246" s="21">
        <f>'Analytical Calibration'!D248</f>
        <v>0</v>
      </c>
      <c r="J246" s="21" t="e">
        <f t="shared" si="9"/>
        <v>#VALUE!</v>
      </c>
      <c r="K246" s="22" t="str">
        <f t="shared" si="10"/>
        <v/>
      </c>
    </row>
    <row r="247" spans="7:11" ht="12.75">
      <c r="G247" s="21" t="str">
        <f>IF(COUNT('Analytical Calibration'!C249:D249)=2,'Analytical Calibration'!C249,"")</f>
        <v/>
      </c>
      <c r="H247" s="21" t="str">
        <f>IF(COUNT('Analytical Calibration'!C249:D249)=2,G247*slope+intercept,"")</f>
        <v/>
      </c>
      <c r="I247" s="21">
        <f>'Analytical Calibration'!D249</f>
        <v>0</v>
      </c>
      <c r="J247" s="21" t="e">
        <f t="shared" si="9"/>
        <v>#VALUE!</v>
      </c>
      <c r="K247" s="22" t="str">
        <f t="shared" si="10"/>
        <v/>
      </c>
    </row>
    <row r="248" spans="7:11" ht="12.75">
      <c r="G248" s="21" t="str">
        <f>IF(COUNT('Analytical Calibration'!C250:D250)=2,'Analytical Calibration'!C250,"")</f>
        <v/>
      </c>
      <c r="H248" s="21" t="str">
        <f>IF(COUNT('Analytical Calibration'!C250:D250)=2,G248*slope+intercept,"")</f>
        <v/>
      </c>
      <c r="I248" s="21">
        <f>'Analytical Calibration'!D250</f>
        <v>0</v>
      </c>
      <c r="J248" s="21" t="e">
        <f t="shared" si="9"/>
        <v>#VALUE!</v>
      </c>
      <c r="K248" s="22" t="str">
        <f t="shared" si="10"/>
        <v/>
      </c>
    </row>
    <row r="249" spans="7:11" ht="12.75">
      <c r="G249" s="21" t="str">
        <f>IF(COUNT('Analytical Calibration'!C251:D251)=2,'Analytical Calibration'!C251,"")</f>
        <v/>
      </c>
      <c r="H249" s="21" t="str">
        <f>IF(COUNT('Analytical Calibration'!C251:D251)=2,G249*slope+intercept,"")</f>
        <v/>
      </c>
      <c r="I249" s="21">
        <f>'Analytical Calibration'!D251</f>
        <v>0</v>
      </c>
      <c r="J249" s="21" t="e">
        <f t="shared" si="9"/>
        <v>#VALUE!</v>
      </c>
      <c r="K249" s="22" t="str">
        <f t="shared" si="10"/>
        <v/>
      </c>
    </row>
    <row r="250" spans="7:11" ht="12.75">
      <c r="G250" s="21" t="str">
        <f>IF(COUNT('Analytical Calibration'!C252:D252)=2,'Analytical Calibration'!C252,"")</f>
        <v/>
      </c>
      <c r="H250" s="21" t="str">
        <f>IF(COUNT('Analytical Calibration'!C252:D252)=2,G250*slope+intercept,"")</f>
        <v/>
      </c>
      <c r="I250" s="21">
        <f>'Analytical Calibration'!D252</f>
        <v>0</v>
      </c>
      <c r="J250" s="21" t="e">
        <f t="shared" si="9"/>
        <v>#VALUE!</v>
      </c>
      <c r="K250" s="22" t="str">
        <f t="shared" si="10"/>
        <v/>
      </c>
    </row>
    <row r="251" spans="7:11" ht="12.75">
      <c r="G251" s="21" t="str">
        <f>IF(COUNT('Analytical Calibration'!C253:D253)=2,'Analytical Calibration'!C253,"")</f>
        <v/>
      </c>
      <c r="H251" s="21" t="str">
        <f>IF(COUNT('Analytical Calibration'!C253:D253)=2,G251*slope+intercept,"")</f>
        <v/>
      </c>
      <c r="I251" s="21">
        <f>'Analytical Calibration'!D253</f>
        <v>0</v>
      </c>
      <c r="J251" s="21" t="e">
        <f t="shared" si="9"/>
        <v>#VALUE!</v>
      </c>
      <c r="K251" s="22" t="str">
        <f t="shared" si="10"/>
        <v/>
      </c>
    </row>
    <row r="252" spans="7:11" ht="12.75">
      <c r="G252" s="21" t="str">
        <f>IF(COUNT('Analytical Calibration'!C254:D254)=2,'Analytical Calibration'!C254,"")</f>
        <v/>
      </c>
      <c r="H252" s="21" t="str">
        <f>IF(COUNT('Analytical Calibration'!C254:D254)=2,G252*slope+intercept,"")</f>
        <v/>
      </c>
      <c r="I252" s="21">
        <f>'Analytical Calibration'!D254</f>
        <v>0</v>
      </c>
      <c r="J252" s="21" t="e">
        <f t="shared" si="9"/>
        <v>#VALUE!</v>
      </c>
      <c r="K252" s="22" t="str">
        <f t="shared" si="10"/>
        <v/>
      </c>
    </row>
    <row r="253" spans="7:11" ht="12.75">
      <c r="G253" s="21" t="str">
        <f>IF(COUNT('Analytical Calibration'!C255:D255)=2,'Analytical Calibration'!C255,"")</f>
        <v/>
      </c>
      <c r="H253" s="21" t="str">
        <f>IF(COUNT('Analytical Calibration'!C255:D255)=2,G253*slope+intercept,"")</f>
        <v/>
      </c>
      <c r="I253" s="21">
        <f>'Analytical Calibration'!D255</f>
        <v>0</v>
      </c>
      <c r="J253" s="21" t="e">
        <f t="shared" si="9"/>
        <v>#VALUE!</v>
      </c>
      <c r="K253" s="22" t="str">
        <f t="shared" si="10"/>
        <v/>
      </c>
    </row>
    <row r="254" spans="7:11" ht="12.75">
      <c r="G254" s="21" t="str">
        <f>IF(COUNT('Analytical Calibration'!C256:D256)=2,'Analytical Calibration'!C256,"")</f>
        <v/>
      </c>
      <c r="H254" s="21" t="str">
        <f>IF(COUNT('Analytical Calibration'!C256:D256)=2,G254*slope+intercept,"")</f>
        <v/>
      </c>
      <c r="I254" s="21">
        <f>'Analytical Calibration'!D256</f>
        <v>0</v>
      </c>
      <c r="J254" s="21" t="e">
        <f t="shared" si="9"/>
        <v>#VALUE!</v>
      </c>
      <c r="K254" s="22" t="str">
        <f t="shared" si="10"/>
        <v/>
      </c>
    </row>
    <row r="255" spans="7:11" ht="12.75">
      <c r="G255" s="21" t="str">
        <f>IF(COUNT('Analytical Calibration'!C257:D257)=2,'Analytical Calibration'!C257,"")</f>
        <v/>
      </c>
      <c r="H255" s="21" t="str">
        <f>IF(COUNT('Analytical Calibration'!C257:D257)=2,G255*slope+intercept,"")</f>
        <v/>
      </c>
      <c r="I255" s="21">
        <f>'Analytical Calibration'!D257</f>
        <v>0</v>
      </c>
      <c r="J255" s="21" t="e">
        <f t="shared" si="9"/>
        <v>#VALUE!</v>
      </c>
      <c r="K255" s="22" t="str">
        <f t="shared" si="10"/>
        <v/>
      </c>
    </row>
    <row r="256" spans="7:11" ht="12.75">
      <c r="G256" s="21" t="str">
        <f>IF(COUNT('Analytical Calibration'!C258:D258)=2,'Analytical Calibration'!C258,"")</f>
        <v/>
      </c>
      <c r="H256" s="21" t="str">
        <f>IF(COUNT('Analytical Calibration'!C258:D258)=2,G256*slope+intercept,"")</f>
        <v/>
      </c>
      <c r="I256" s="21">
        <f>'Analytical Calibration'!D258</f>
        <v>0</v>
      </c>
      <c r="J256" s="21" t="e">
        <f t="shared" si="9"/>
        <v>#VALUE!</v>
      </c>
      <c r="K256" s="22" t="str">
        <f t="shared" si="10"/>
        <v/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Anthony</cp:lastModifiedBy>
  <dcterms:created xsi:type="dcterms:W3CDTF">2013-09-05T20:40:26Z</dcterms:created>
  <dcterms:modified xsi:type="dcterms:W3CDTF">2016-08-29T19:13:03Z</dcterms:modified>
  <cp:category/>
  <cp:version/>
  <cp:contentType/>
  <cp:contentStatus/>
</cp:coreProperties>
</file>