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05" windowWidth="11355" windowHeight="7935"/>
  </bookViews>
  <sheets>
    <sheet name="Revenue &amp; ROI Calculator" sheetId="1" r:id="rId1"/>
  </sheets>
  <definedNames>
    <definedName name="_xlnm._FilterDatabase" localSheetId="0" hidden="1">'Revenue &amp; ROI Calculator'!$B$28:$F$40</definedName>
    <definedName name="_xlnm.Print_Area" localSheetId="0">'Revenue &amp; ROI Calculator'!$B$2:$F$39</definedName>
  </definedNames>
  <calcPr calcId="145621"/>
</workbook>
</file>

<file path=xl/calcChain.xml><?xml version="1.0" encoding="utf-8"?>
<calcChain xmlns="http://schemas.openxmlformats.org/spreadsheetml/2006/main">
  <c r="B9" i="1" l="1"/>
  <c r="F9" i="1"/>
  <c r="D9" i="1"/>
  <c r="C9" i="1"/>
  <c r="D7" i="1" l="1"/>
  <c r="D27" i="1" s="1"/>
  <c r="F7" i="1"/>
  <c r="C7" i="1"/>
  <c r="C27" i="1" s="1"/>
  <c r="C30" i="1" s="1"/>
  <c r="D20" i="1"/>
  <c r="F20" i="1"/>
  <c r="C20" i="1"/>
  <c r="C23" i="1" l="1"/>
  <c r="C37" i="1" s="1"/>
  <c r="C24" i="1"/>
  <c r="C38" i="1" s="1"/>
  <c r="C31" i="1"/>
  <c r="F23" i="1"/>
  <c r="F37" i="1" s="1"/>
  <c r="F24" i="1"/>
  <c r="F38" i="1" s="1"/>
  <c r="D29" i="1"/>
  <c r="D30" i="1" s="1"/>
  <c r="F28" i="1"/>
  <c r="C13" i="1"/>
  <c r="D28" i="1"/>
  <c r="F27" i="1"/>
  <c r="C34" i="1" l="1"/>
  <c r="C39" i="1" s="1"/>
  <c r="C14" i="1"/>
  <c r="D24" i="1"/>
  <c r="D38" i="1" s="1"/>
  <c r="D14" i="1"/>
  <c r="D13" i="1"/>
  <c r="D23" i="1"/>
  <c r="D37" i="1" s="1"/>
  <c r="D31" i="1"/>
  <c r="F29" i="1"/>
  <c r="F30" i="1" s="1"/>
  <c r="F34" i="1" l="1"/>
  <c r="F39" i="1" s="1"/>
  <c r="F31" i="1"/>
  <c r="D34" i="1"/>
  <c r="D39" i="1" s="1"/>
</calcChain>
</file>

<file path=xl/sharedStrings.xml><?xml version="1.0" encoding="utf-8"?>
<sst xmlns="http://schemas.openxmlformats.org/spreadsheetml/2006/main" count="38" uniqueCount="36">
  <si>
    <t>tables per sq ft</t>
  </si>
  <si>
    <t>seats per sq ft</t>
  </si>
  <si>
    <t>Capacity Factor</t>
  </si>
  <si>
    <t>Revenue</t>
  </si>
  <si>
    <t>Project Cost</t>
  </si>
  <si>
    <t>Your Patio</t>
  </si>
  <si>
    <t>Total Project Cost</t>
  </si>
  <si>
    <t xml:space="preserve"> </t>
  </si>
  <si>
    <t>example #1</t>
  </si>
  <si>
    <t>example #2</t>
  </si>
  <si>
    <t>Return On Investment Timetable</t>
  </si>
  <si>
    <t xml:space="preserve">    Average Net Revenue per seat</t>
  </si>
  <si>
    <t xml:space="preserve">    Calculated Total Patio Area Size (sq ft)</t>
  </si>
  <si>
    <t xml:space="preserve">    Gross Revenue per day</t>
  </si>
  <si>
    <t xml:space="preserve">    Net Revenue per day</t>
  </si>
  <si>
    <t xml:space="preserve">    Number of inclement days to breakeven</t>
  </si>
  <si>
    <t xml:space="preserve">    Total Enclosure cost per square foot</t>
  </si>
  <si>
    <t xml:space="preserve">    Approximate Material Cost of Enclosure only</t>
  </si>
  <si>
    <t xml:space="preserve">    Approximate Installation of Enclosure ( $2,400. min.)  </t>
  </si>
  <si>
    <t xml:space="preserve">    Approximate Shipping Handling &amp; Delivery Charges ( $1,000. min.)</t>
  </si>
  <si>
    <t>Existing patio dining area</t>
  </si>
  <si>
    <r>
      <t xml:space="preserve">1. </t>
    </r>
    <r>
      <rPr>
        <sz val="10.5"/>
        <color indexed="8"/>
        <rFont val="Franklin Gothic Book"/>
        <family val="2"/>
      </rPr>
      <t>Enter your patio or deck width (measure to the closest foot)</t>
    </r>
  </si>
  <si>
    <r>
      <t xml:space="preserve">2. </t>
    </r>
    <r>
      <rPr>
        <sz val="10.5"/>
        <color indexed="8"/>
        <rFont val="Franklin Gothic Book"/>
        <family val="2"/>
      </rPr>
      <t>Enter your patio or deck length (measure to the closest foot)</t>
    </r>
  </si>
  <si>
    <r>
      <t xml:space="preserve">    Total Added </t>
    </r>
    <r>
      <rPr>
        <b/>
        <i/>
        <sz val="10.5"/>
        <color indexed="8"/>
        <rFont val="Franklin Gothic Book"/>
        <family val="2"/>
      </rPr>
      <t>Gross</t>
    </r>
    <r>
      <rPr>
        <b/>
        <sz val="10.5"/>
        <color indexed="8"/>
        <rFont val="Franklin Gothic Book"/>
        <family val="2"/>
      </rPr>
      <t xml:space="preserve"> Revenue for your indoor/outdoor patio </t>
    </r>
  </si>
  <si>
    <r>
      <t xml:space="preserve">    Total Added </t>
    </r>
    <r>
      <rPr>
        <b/>
        <i/>
        <sz val="10.5"/>
        <color indexed="8"/>
        <rFont val="Franklin Gothic Book"/>
        <family val="2"/>
      </rPr>
      <t xml:space="preserve">Net </t>
    </r>
    <r>
      <rPr>
        <b/>
        <sz val="10.5"/>
        <color indexed="8"/>
        <rFont val="Franklin Gothic Book"/>
        <family val="2"/>
      </rPr>
      <t xml:space="preserve">Revenue for your indoor/outdoor patio </t>
    </r>
  </si>
  <si>
    <t>Years to breakeven</t>
  </si>
  <si>
    <t>Additional Revenue &amp; ROI Calculator for Outdoor Cafes' Retractable Sunroom during Inclement Weather</t>
  </si>
  <si>
    <r>
      <rPr>
        <b/>
        <sz val="10.5"/>
        <color indexed="8"/>
        <rFont val="Franklin Gothic Book"/>
        <family val="2"/>
      </rPr>
      <t xml:space="preserve">3. </t>
    </r>
    <r>
      <rPr>
        <sz val="10.5"/>
        <color indexed="8"/>
        <rFont val="Franklin Gothic Book"/>
        <family val="2"/>
      </rPr>
      <t>Enter Table Sq. ft. size</t>
    </r>
  </si>
  <si>
    <r>
      <t>4.</t>
    </r>
    <r>
      <rPr>
        <sz val="10.5"/>
        <color indexed="8"/>
        <rFont val="Franklin Gothic Book"/>
        <family val="2"/>
      </rPr>
      <t xml:space="preserve"> Number of seats per table</t>
    </r>
  </si>
  <si>
    <r>
      <t>5.</t>
    </r>
    <r>
      <rPr>
        <sz val="10.5"/>
        <color indexed="8"/>
        <rFont val="Franklin Gothic Book"/>
        <family val="2"/>
      </rPr>
      <t xml:space="preserve"> Average seats occupied per table</t>
    </r>
  </si>
  <si>
    <r>
      <t>6.</t>
    </r>
    <r>
      <rPr>
        <sz val="10.5"/>
        <color indexed="8"/>
        <rFont val="Franklin Gothic Book"/>
        <family val="2"/>
      </rPr>
      <t xml:space="preserve"> Average Gross Revenue </t>
    </r>
    <r>
      <rPr>
        <b/>
        <i/>
        <sz val="10.5"/>
        <color indexed="8"/>
        <rFont val="Franklin Gothic Book"/>
        <family val="2"/>
      </rPr>
      <t>per seat</t>
    </r>
  </si>
  <si>
    <r>
      <t>7.</t>
    </r>
    <r>
      <rPr>
        <sz val="10.5"/>
        <color indexed="8"/>
        <rFont val="Franklin Gothic Book"/>
        <family val="2"/>
      </rPr>
      <t xml:space="preserve"> Profit Margin per seat</t>
    </r>
  </si>
  <si>
    <r>
      <t>8.</t>
    </r>
    <r>
      <rPr>
        <sz val="10.5"/>
        <color indexed="8"/>
        <rFont val="Franklin Gothic Book"/>
        <family val="2"/>
      </rPr>
      <t xml:space="preserve"> Hours of operation per day</t>
    </r>
  </si>
  <si>
    <r>
      <t>9.</t>
    </r>
    <r>
      <rPr>
        <sz val="10.5"/>
        <color indexed="8"/>
        <rFont val="Franklin Gothic Book"/>
        <family val="2"/>
      </rPr>
      <t xml:space="preserve"> Number of times per hour table is occupied</t>
    </r>
  </si>
  <si>
    <r>
      <t>10.</t>
    </r>
    <r>
      <rPr>
        <sz val="10.5"/>
        <color indexed="8"/>
        <rFont val="Franklin Gothic Book"/>
        <family val="2"/>
      </rPr>
      <t xml:space="preserve"> Enter the # of inclement days per year that your patio is unusable</t>
    </r>
  </si>
  <si>
    <r>
      <t xml:space="preserve">11. </t>
    </r>
    <r>
      <rPr>
        <sz val="10.5"/>
        <color indexed="8"/>
        <rFont val="Franklin Gothic Book"/>
        <family val="2"/>
      </rPr>
      <t>Enter your projected added days of use in spring and fall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</si>
</sst>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0.0"/>
    <numFmt numFmtId="166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sz val="18"/>
      <name val="Franklin Gothic Book"/>
      <family val="2"/>
    </font>
    <font>
      <sz val="12"/>
      <name val="Franklin Gothic Book"/>
      <family val="2"/>
    </font>
    <font>
      <sz val="24"/>
      <name val="Franklin Gothic Book"/>
      <family val="2"/>
    </font>
    <font>
      <i/>
      <sz val="18"/>
      <name val="Franklin Gothic Book"/>
      <family val="2"/>
    </font>
    <font>
      <sz val="18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0.5"/>
      <color indexed="8"/>
      <name val="Franklin Gothic Book"/>
      <family val="2"/>
    </font>
    <font>
      <sz val="10.5"/>
      <color indexed="8"/>
      <name val="Franklin Gothic Book"/>
      <family val="2"/>
    </font>
    <font>
      <sz val="10.5"/>
      <name val="Franklin Gothic Book"/>
      <family val="2"/>
    </font>
    <font>
      <b/>
      <i/>
      <sz val="10.5"/>
      <color indexed="8"/>
      <name val="Franklin Gothic Book"/>
      <family val="2"/>
    </font>
    <font>
      <i/>
      <sz val="10.5"/>
      <name val="Franklin Gothic Book"/>
      <family val="2"/>
    </font>
    <font>
      <b/>
      <sz val="11"/>
      <color theme="0"/>
      <name val="Franklin Gothic Book"/>
      <family val="2"/>
    </font>
    <font>
      <b/>
      <sz val="16"/>
      <color theme="0"/>
      <name val="Franklin Gothic Book"/>
      <family val="2"/>
    </font>
    <font>
      <b/>
      <sz val="10.5"/>
      <color theme="0"/>
      <name val="Franklin Gothic Book"/>
      <family val="2"/>
    </font>
    <font>
      <b/>
      <sz val="12"/>
      <color indexed="8"/>
      <name val="Franklin Gothic Book"/>
      <family val="2"/>
    </font>
    <font>
      <b/>
      <sz val="12"/>
      <color theme="0"/>
      <name val="Franklin Gothic Book"/>
      <family val="2"/>
    </font>
    <font>
      <b/>
      <sz val="10.5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Border="1"/>
    <xf numFmtId="165" fontId="7" fillId="0" borderId="0" xfId="0" applyNumberFormat="1" applyFont="1" applyBorder="1"/>
    <xf numFmtId="165" fontId="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Protection="1"/>
    <xf numFmtId="0" fontId="13" fillId="0" borderId="0" xfId="0" applyFont="1" applyProtection="1"/>
    <xf numFmtId="44" fontId="10" fillId="0" borderId="0" xfId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9" fillId="0" borderId="13" xfId="0" applyFont="1" applyFill="1" applyBorder="1" applyProtection="1"/>
    <xf numFmtId="1" fontId="10" fillId="0" borderId="13" xfId="0" applyNumberFormat="1" applyFont="1" applyFill="1" applyBorder="1" applyProtection="1"/>
    <xf numFmtId="0" fontId="10" fillId="0" borderId="13" xfId="0" applyFont="1" applyFill="1" applyBorder="1" applyProtection="1"/>
    <xf numFmtId="44" fontId="10" fillId="0" borderId="13" xfId="0" applyNumberFormat="1" applyFont="1" applyFill="1" applyBorder="1" applyProtection="1"/>
    <xf numFmtId="6" fontId="10" fillId="0" borderId="13" xfId="0" applyNumberFormat="1" applyFont="1" applyFill="1" applyBorder="1" applyProtection="1"/>
    <xf numFmtId="6" fontId="10" fillId="0" borderId="13" xfId="0" applyNumberFormat="1" applyFont="1" applyFill="1" applyBorder="1" applyAlignment="1" applyProtection="1">
      <alignment horizontal="center"/>
    </xf>
    <xf numFmtId="44" fontId="10" fillId="0" borderId="13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>
      <protection locked="0"/>
    </xf>
    <xf numFmtId="44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6" fontId="16" fillId="3" borderId="18" xfId="0" applyNumberFormat="1" applyFont="1" applyFill="1" applyBorder="1" applyProtection="1"/>
    <xf numFmtId="165" fontId="16" fillId="3" borderId="16" xfId="0" applyNumberFormat="1" applyFont="1" applyFill="1" applyBorder="1" applyProtection="1"/>
    <xf numFmtId="2" fontId="16" fillId="3" borderId="18" xfId="0" applyNumberFormat="1" applyFont="1" applyFill="1" applyBorder="1" applyProtection="1"/>
    <xf numFmtId="0" fontId="9" fillId="0" borderId="19" xfId="0" applyFont="1" applyFill="1" applyBorder="1" applyProtection="1"/>
    <xf numFmtId="0" fontId="10" fillId="0" borderId="20" xfId="0" applyFont="1" applyFill="1" applyBorder="1" applyProtection="1"/>
    <xf numFmtId="0" fontId="10" fillId="0" borderId="21" xfId="0" applyFont="1" applyFill="1" applyBorder="1" applyProtection="1"/>
    <xf numFmtId="0" fontId="9" fillId="0" borderId="22" xfId="0" applyFont="1" applyFill="1" applyBorder="1" applyProtection="1"/>
    <xf numFmtId="0" fontId="10" fillId="0" borderId="23" xfId="0" applyFont="1" applyFill="1" applyBorder="1" applyProtection="1"/>
    <xf numFmtId="0" fontId="10" fillId="0" borderId="24" xfId="0" applyFont="1" applyFill="1" applyBorder="1" applyProtection="1"/>
    <xf numFmtId="0" fontId="10" fillId="0" borderId="22" xfId="0" applyFont="1" applyFill="1" applyBorder="1" applyProtection="1"/>
    <xf numFmtId="1" fontId="10" fillId="0" borderId="23" xfId="0" applyNumberFormat="1" applyFont="1" applyFill="1" applyBorder="1" applyProtection="1"/>
    <xf numFmtId="1" fontId="10" fillId="0" borderId="24" xfId="0" applyNumberFormat="1" applyFont="1" applyFill="1" applyBorder="1" applyProtection="1"/>
    <xf numFmtId="0" fontId="9" fillId="0" borderId="25" xfId="0" applyFont="1" applyFill="1" applyBorder="1" applyProtection="1"/>
    <xf numFmtId="0" fontId="10" fillId="0" borderId="26" xfId="0" applyFont="1" applyFill="1" applyBorder="1" applyProtection="1"/>
    <xf numFmtId="0" fontId="10" fillId="0" borderId="27" xfId="0" applyFont="1" applyFill="1" applyBorder="1" applyProtection="1"/>
    <xf numFmtId="0" fontId="10" fillId="0" borderId="28" xfId="0" applyFont="1" applyFill="1" applyBorder="1" applyProtection="1"/>
    <xf numFmtId="1" fontId="10" fillId="0" borderId="26" xfId="0" applyNumberFormat="1" applyFont="1" applyFill="1" applyBorder="1" applyProtection="1"/>
    <xf numFmtId="1" fontId="10" fillId="0" borderId="27" xfId="0" applyNumberFormat="1" applyFont="1" applyFill="1" applyBorder="1" applyProtection="1"/>
    <xf numFmtId="0" fontId="9" fillId="0" borderId="28" xfId="0" applyFont="1" applyFill="1" applyBorder="1" applyProtection="1"/>
    <xf numFmtId="44" fontId="10" fillId="0" borderId="29" xfId="1" applyFont="1" applyFill="1" applyBorder="1" applyProtection="1"/>
    <xf numFmtId="44" fontId="10" fillId="0" borderId="30" xfId="1" applyFont="1" applyFill="1" applyBorder="1" applyProtection="1"/>
    <xf numFmtId="9" fontId="10" fillId="0" borderId="23" xfId="0" applyNumberFormat="1" applyFont="1" applyFill="1" applyBorder="1" applyProtection="1"/>
    <xf numFmtId="9" fontId="10" fillId="0" borderId="24" xfId="0" applyNumberFormat="1" applyFont="1" applyFill="1" applyBorder="1" applyProtection="1"/>
    <xf numFmtId="44" fontId="10" fillId="0" borderId="23" xfId="0" applyNumberFormat="1" applyFont="1" applyFill="1" applyBorder="1" applyProtection="1"/>
    <xf numFmtId="44" fontId="10" fillId="0" borderId="24" xfId="0" applyNumberFormat="1" applyFont="1" applyFill="1" applyBorder="1" applyProtection="1"/>
    <xf numFmtId="0" fontId="10" fillId="0" borderId="25" xfId="0" applyFont="1" applyFill="1" applyBorder="1" applyProtection="1"/>
    <xf numFmtId="44" fontId="10" fillId="0" borderId="26" xfId="0" applyNumberFormat="1" applyFont="1" applyFill="1" applyBorder="1" applyProtection="1"/>
    <xf numFmtId="44" fontId="10" fillId="0" borderId="27" xfId="0" applyNumberFormat="1" applyFont="1" applyFill="1" applyBorder="1" applyProtection="1"/>
    <xf numFmtId="6" fontId="10" fillId="0" borderId="29" xfId="0" applyNumberFormat="1" applyFont="1" applyFill="1" applyBorder="1" applyProtection="1"/>
    <xf numFmtId="6" fontId="10" fillId="0" borderId="30" xfId="0" applyNumberFormat="1" applyFont="1" applyFill="1" applyBorder="1" applyProtection="1"/>
    <xf numFmtId="166" fontId="10" fillId="0" borderId="23" xfId="1" applyNumberFormat="1" applyFont="1" applyFill="1" applyBorder="1" applyProtection="1"/>
    <xf numFmtId="166" fontId="10" fillId="0" borderId="24" xfId="1" applyNumberFormat="1" applyFont="1" applyFill="1" applyBorder="1" applyProtection="1"/>
    <xf numFmtId="6" fontId="10" fillId="0" borderId="23" xfId="0" applyNumberFormat="1" applyFont="1" applyFill="1" applyBorder="1" applyProtection="1"/>
    <xf numFmtId="6" fontId="10" fillId="0" borderId="24" xfId="0" applyNumberFormat="1" applyFont="1" applyFill="1" applyBorder="1" applyProtection="1"/>
    <xf numFmtId="0" fontId="10" fillId="0" borderId="31" xfId="0" applyFont="1" applyFill="1" applyBorder="1" applyProtection="1"/>
    <xf numFmtId="6" fontId="10" fillId="0" borderId="32" xfId="0" applyNumberFormat="1" applyFont="1" applyFill="1" applyBorder="1" applyProtection="1"/>
    <xf numFmtId="6" fontId="10" fillId="0" borderId="33" xfId="0" applyNumberFormat="1" applyFont="1" applyFill="1" applyBorder="1" applyProtection="1"/>
    <xf numFmtId="0" fontId="10" fillId="0" borderId="34" xfId="0" applyFont="1" applyFill="1" applyBorder="1" applyProtection="1"/>
    <xf numFmtId="165" fontId="10" fillId="0" borderId="20" xfId="0" applyNumberFormat="1" applyFont="1" applyFill="1" applyBorder="1" applyProtection="1"/>
    <xf numFmtId="165" fontId="10" fillId="0" borderId="21" xfId="0" applyNumberFormat="1" applyFont="1" applyFill="1" applyBorder="1" applyProtection="1"/>
    <xf numFmtId="0" fontId="9" fillId="0" borderId="35" xfId="0" applyFont="1" applyFill="1" applyBorder="1" applyProtection="1"/>
    <xf numFmtId="165" fontId="10" fillId="0" borderId="23" xfId="0" applyNumberFormat="1" applyFont="1" applyFill="1" applyBorder="1" applyProtection="1"/>
    <xf numFmtId="165" fontId="10" fillId="0" borderId="24" xfId="0" applyNumberFormat="1" applyFont="1" applyFill="1" applyBorder="1" applyProtection="1"/>
    <xf numFmtId="44" fontId="10" fillId="0" borderId="23" xfId="1" applyFont="1" applyFill="1" applyBorder="1" applyProtection="1"/>
    <xf numFmtId="44" fontId="10" fillId="0" borderId="24" xfId="1" applyFont="1" applyFill="1" applyBorder="1" applyProtection="1"/>
    <xf numFmtId="2" fontId="10" fillId="0" borderId="37" xfId="0" applyNumberFormat="1" applyFont="1" applyFill="1" applyBorder="1" applyProtection="1"/>
    <xf numFmtId="2" fontId="10" fillId="0" borderId="38" xfId="0" applyNumberFormat="1" applyFont="1" applyFill="1" applyBorder="1" applyProtection="1"/>
    <xf numFmtId="0" fontId="17" fillId="0" borderId="2" xfId="0" applyFont="1" applyBorder="1" applyAlignment="1" applyProtection="1">
      <alignment horizontal="center"/>
    </xf>
    <xf numFmtId="0" fontId="14" fillId="3" borderId="22" xfId="0" applyFont="1" applyFill="1" applyBorder="1" applyAlignment="1" applyProtection="1">
      <alignment horizontal="left" indent="2"/>
    </xf>
    <xf numFmtId="0" fontId="14" fillId="3" borderId="36" xfId="0" applyFont="1" applyFill="1" applyBorder="1" applyAlignment="1" applyProtection="1">
      <alignment horizontal="left" indent="2"/>
    </xf>
    <xf numFmtId="0" fontId="17" fillId="0" borderId="1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8" fillId="4" borderId="14" xfId="0" applyFont="1" applyFill="1" applyBorder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/>
    </xf>
    <xf numFmtId="0" fontId="18" fillId="4" borderId="4" xfId="0" applyFont="1" applyFill="1" applyBorder="1" applyAlignment="1" applyProtection="1">
      <alignment horizontal="center"/>
    </xf>
    <xf numFmtId="0" fontId="18" fillId="4" borderId="9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Protection="1"/>
    <xf numFmtId="164" fontId="10" fillId="0" borderId="30" xfId="0" applyNumberFormat="1" applyFont="1" applyFill="1" applyBorder="1" applyProtection="1"/>
    <xf numFmtId="164" fontId="10" fillId="0" borderId="23" xfId="0" applyNumberFormat="1" applyFont="1" applyFill="1" applyBorder="1" applyProtection="1"/>
    <xf numFmtId="164" fontId="10" fillId="0" borderId="24" xfId="0" applyNumberFormat="1" applyFont="1" applyFill="1" applyBorder="1" applyProtection="1"/>
    <xf numFmtId="165" fontId="10" fillId="2" borderId="17" xfId="0" applyNumberFormat="1" applyFont="1" applyFill="1" applyBorder="1" applyAlignment="1" applyProtection="1">
      <alignment horizontal="right" indent="1"/>
      <protection locked="0"/>
    </xf>
    <xf numFmtId="44" fontId="16" fillId="3" borderId="17" xfId="1" applyFont="1" applyFill="1" applyBorder="1" applyAlignment="1" applyProtection="1">
      <alignment horizontal="right" indent="1"/>
    </xf>
    <xf numFmtId="6" fontId="16" fillId="3" borderId="16" xfId="0" applyNumberFormat="1" applyFont="1" applyFill="1" applyBorder="1" applyAlignment="1" applyProtection="1">
      <alignment horizontal="right" indent="1"/>
    </xf>
    <xf numFmtId="166" fontId="16" fillId="3" borderId="17" xfId="1" applyNumberFormat="1" applyFont="1" applyFill="1" applyBorder="1" applyAlignment="1" applyProtection="1">
      <alignment horizontal="right" indent="1"/>
    </xf>
    <xf numFmtId="6" fontId="16" fillId="3" borderId="17" xfId="0" applyNumberFormat="1" applyFont="1" applyFill="1" applyBorder="1" applyAlignment="1" applyProtection="1">
      <alignment horizontal="right" indent="1"/>
    </xf>
    <xf numFmtId="44" fontId="10" fillId="2" borderId="16" xfId="1" applyFont="1" applyFill="1" applyBorder="1" applyAlignment="1" applyProtection="1">
      <alignment horizontal="right" indent="1"/>
      <protection locked="0"/>
    </xf>
    <xf numFmtId="9" fontId="10" fillId="2" borderId="17" xfId="0" applyNumberFormat="1" applyFont="1" applyFill="1" applyBorder="1" applyAlignment="1" applyProtection="1">
      <alignment horizontal="right" indent="1"/>
      <protection locked="0"/>
    </xf>
    <xf numFmtId="44" fontId="16" fillId="3" borderId="17" xfId="0" applyNumberFormat="1" applyFont="1" applyFill="1" applyBorder="1" applyAlignment="1" applyProtection="1">
      <alignment horizontal="right" indent="1"/>
    </xf>
    <xf numFmtId="0" fontId="10" fillId="2" borderId="17" xfId="0" applyFont="1" applyFill="1" applyBorder="1" applyAlignment="1" applyProtection="1">
      <alignment horizontal="right" indent="1"/>
      <protection locked="0"/>
    </xf>
    <xf numFmtId="44" fontId="16" fillId="3" borderId="18" xfId="0" applyNumberFormat="1" applyFont="1" applyFill="1" applyBorder="1" applyAlignment="1" applyProtection="1">
      <alignment horizontal="right" indent="1"/>
    </xf>
    <xf numFmtId="164" fontId="10" fillId="2" borderId="16" xfId="0" applyNumberFormat="1" applyFont="1" applyFill="1" applyBorder="1" applyAlignment="1" applyProtection="1">
      <alignment horizontal="right" indent="1"/>
    </xf>
    <xf numFmtId="164" fontId="10" fillId="2" borderId="17" xfId="0" applyNumberFormat="1" applyFont="1" applyFill="1" applyBorder="1" applyAlignment="1" applyProtection="1">
      <alignment horizontal="right" indent="1"/>
    </xf>
    <xf numFmtId="1" fontId="10" fillId="2" borderId="18" xfId="0" applyNumberFormat="1" applyFont="1" applyFill="1" applyBorder="1" applyAlignment="1" applyProtection="1">
      <alignment horizontal="right" indent="1"/>
      <protection locked="0"/>
    </xf>
    <xf numFmtId="0" fontId="11" fillId="2" borderId="17" xfId="0" applyFont="1" applyFill="1" applyBorder="1" applyAlignment="1" applyProtection="1">
      <alignment horizontal="right" indent="1"/>
      <protection locked="0"/>
    </xf>
    <xf numFmtId="0" fontId="16" fillId="3" borderId="17" xfId="0" applyFont="1" applyFill="1" applyBorder="1" applyAlignment="1" applyProtection="1">
      <alignment horizontal="right" indent="1"/>
    </xf>
    <xf numFmtId="0" fontId="19" fillId="2" borderId="17" xfId="0" applyFont="1" applyFill="1" applyBorder="1" applyAlignment="1" applyProtection="1">
      <alignment horizontal="right" indent="1"/>
    </xf>
    <xf numFmtId="1" fontId="16" fillId="3" borderId="17" xfId="0" applyNumberFormat="1" applyFont="1" applyFill="1" applyBorder="1" applyAlignment="1" applyProtection="1">
      <alignment horizontal="right" indent="1"/>
    </xf>
    <xf numFmtId="0" fontId="10" fillId="2" borderId="18" xfId="0" applyFont="1" applyFill="1" applyBorder="1" applyAlignment="1" applyProtection="1">
      <alignment horizontal="right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104775</xdr:rowOff>
    </xdr:from>
    <xdr:to>
      <xdr:col>8</xdr:col>
      <xdr:colOff>161925</xdr:colOff>
      <xdr:row>5</xdr:row>
      <xdr:rowOff>38100</xdr:rowOff>
    </xdr:to>
    <xdr:sp macro="" textlink="">
      <xdr:nvSpPr>
        <xdr:cNvPr id="2" name="Rectangular Callout 1"/>
        <xdr:cNvSpPr/>
      </xdr:nvSpPr>
      <xdr:spPr>
        <a:xfrm>
          <a:off x="8534400" y="800100"/>
          <a:ext cx="1209675" cy="428625"/>
        </a:xfrm>
        <a:prstGeom prst="wedgeRectCallout">
          <a:avLst>
            <a:gd name="adj1" fmla="val -55287"/>
            <a:gd name="adj2" fmla="val 22149"/>
          </a:avLst>
        </a:prstGeom>
        <a:ln w="9525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Enter values in light</a:t>
          </a:r>
          <a:r>
            <a:rPr lang="en-US" sz="1000" baseline="0"/>
            <a:t> shaded cells only.</a:t>
          </a:r>
          <a:endParaRPr lang="en-US" sz="1000"/>
        </a:p>
      </xdr:txBody>
    </xdr:sp>
    <xdr:clientData/>
  </xdr:twoCellAnchor>
  <xdr:twoCellAnchor>
    <xdr:from>
      <xdr:col>6</xdr:col>
      <xdr:colOff>171450</xdr:colOff>
      <xdr:row>5</xdr:row>
      <xdr:rowOff>104775</xdr:rowOff>
    </xdr:from>
    <xdr:to>
      <xdr:col>8</xdr:col>
      <xdr:colOff>161925</xdr:colOff>
      <xdr:row>7</xdr:row>
      <xdr:rowOff>19050</xdr:rowOff>
    </xdr:to>
    <xdr:sp macro="" textlink="">
      <xdr:nvSpPr>
        <xdr:cNvPr id="3" name="Rectangular Callout 2"/>
        <xdr:cNvSpPr/>
      </xdr:nvSpPr>
      <xdr:spPr>
        <a:xfrm>
          <a:off x="8534400" y="1295400"/>
          <a:ext cx="1209675" cy="409575"/>
        </a:xfrm>
        <a:prstGeom prst="wedgeRectCallout">
          <a:avLst>
            <a:gd name="adj1" fmla="val -55287"/>
            <a:gd name="adj2" fmla="val 22149"/>
          </a:avLst>
        </a:prstGeom>
        <a:ln w="9525">
          <a:solidFill>
            <a:schemeClr val="accent1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Dark shaded cells</a:t>
          </a:r>
          <a:r>
            <a:rPr lang="en-US" sz="1000" baseline="0"/>
            <a:t> will be filled automatically.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43"/>
  <sheetViews>
    <sheetView showGridLines="0" tabSelected="1" zoomScaleNormal="100" workbookViewId="0">
      <selection activeCell="B5" sqref="B5"/>
    </sheetView>
  </sheetViews>
  <sheetFormatPr defaultRowHeight="24" x14ac:dyDescent="0.4"/>
  <cols>
    <col min="1" max="1" width="2" style="1" customWidth="1"/>
    <col min="2" max="2" width="72.140625" style="1" customWidth="1"/>
    <col min="3" max="4" width="15.7109375" style="1" customWidth="1"/>
    <col min="5" max="5" width="2.85546875" style="2" customWidth="1"/>
    <col min="6" max="6" width="17" style="1" customWidth="1"/>
    <col min="7" max="7" width="9.140625" style="1" customWidth="1"/>
    <col min="8" max="16384" width="9.140625" style="1"/>
  </cols>
  <sheetData>
    <row r="1" spans="2:6" ht="8.25" customHeight="1" thickBot="1" x14ac:dyDescent="0.45"/>
    <row r="2" spans="2:6" s="3" customFormat="1" ht="19.5" customHeight="1" x14ac:dyDescent="0.4">
      <c r="B2" s="84" t="s">
        <v>26</v>
      </c>
      <c r="C2" s="85"/>
      <c r="D2" s="85"/>
      <c r="E2" s="85"/>
      <c r="F2" s="86"/>
    </row>
    <row r="3" spans="2:6" s="3" customFormat="1" ht="27" customHeight="1" thickBot="1" x14ac:dyDescent="0.45">
      <c r="B3" s="87"/>
      <c r="C3" s="88"/>
      <c r="D3" s="88"/>
      <c r="E3" s="88"/>
      <c r="F3" s="89"/>
    </row>
    <row r="4" spans="2:6" s="4" customFormat="1" ht="19.5" customHeight="1" thickBot="1" x14ac:dyDescent="0.45">
      <c r="B4" s="75" t="s">
        <v>20</v>
      </c>
      <c r="C4" s="72" t="s">
        <v>8</v>
      </c>
      <c r="D4" s="72" t="s">
        <v>9</v>
      </c>
      <c r="E4"/>
      <c r="F4" s="76" t="s">
        <v>5</v>
      </c>
    </row>
    <row r="5" spans="2:6" s="9" customFormat="1" ht="19.5" customHeight="1" x14ac:dyDescent="0.25">
      <c r="B5" s="28" t="s">
        <v>21</v>
      </c>
      <c r="C5" s="29">
        <v>10</v>
      </c>
      <c r="D5" s="30">
        <v>12</v>
      </c>
      <c r="E5"/>
      <c r="F5" s="107">
        <v>0</v>
      </c>
    </row>
    <row r="6" spans="2:6" s="9" customFormat="1" ht="19.5" customHeight="1" x14ac:dyDescent="0.25">
      <c r="B6" s="31" t="s">
        <v>22</v>
      </c>
      <c r="C6" s="32">
        <v>20</v>
      </c>
      <c r="D6" s="33">
        <v>48</v>
      </c>
      <c r="E6"/>
      <c r="F6" s="102">
        <v>0</v>
      </c>
    </row>
    <row r="7" spans="2:6" s="9" customFormat="1" ht="19.5" customHeight="1" x14ac:dyDescent="0.25">
      <c r="B7" s="34" t="s">
        <v>12</v>
      </c>
      <c r="C7" s="32">
        <f>C6*C5</f>
        <v>200</v>
      </c>
      <c r="D7" s="33">
        <f>D6*D5</f>
        <v>576</v>
      </c>
      <c r="E7"/>
      <c r="F7" s="108">
        <f>F6*F5</f>
        <v>0</v>
      </c>
    </row>
    <row r="8" spans="2:6" s="9" customFormat="1" ht="19.5" customHeight="1" x14ac:dyDescent="0.25">
      <c r="B8" s="34" t="s">
        <v>27</v>
      </c>
      <c r="C8" s="32"/>
      <c r="D8" s="33"/>
      <c r="E8"/>
      <c r="F8" s="109">
        <v>9</v>
      </c>
    </row>
    <row r="9" spans="2:6" s="9" customFormat="1" ht="19.5" customHeight="1" x14ac:dyDescent="0.25">
      <c r="B9" s="34" t="str">
        <f>"    Calculated number of tables figured at " &amp; F8 &amp; " sq ft / table "</f>
        <v xml:space="preserve">    Calculated number of tables figured at 9 sq ft / table </v>
      </c>
      <c r="C9" s="35">
        <f>C7/F8</f>
        <v>22.222222222222221</v>
      </c>
      <c r="D9" s="36">
        <f>D7/F8</f>
        <v>64</v>
      </c>
      <c r="E9"/>
      <c r="F9" s="110">
        <f>F7/F8</f>
        <v>0</v>
      </c>
    </row>
    <row r="10" spans="2:6" s="9" customFormat="1" ht="19.5" customHeight="1" x14ac:dyDescent="0.25">
      <c r="B10" s="37" t="s">
        <v>28</v>
      </c>
      <c r="C10" s="38">
        <v>4</v>
      </c>
      <c r="D10" s="39">
        <v>4</v>
      </c>
      <c r="E10"/>
      <c r="F10" s="111">
        <v>0</v>
      </c>
    </row>
    <row r="11" spans="2:6" s="9" customFormat="1" ht="19.5" customHeight="1" x14ac:dyDescent="0.25">
      <c r="B11" s="12"/>
      <c r="C11" s="13"/>
      <c r="D11" s="13"/>
      <c r="E11" s="21"/>
      <c r="F11" s="22"/>
    </row>
    <row r="12" spans="2:6" s="9" customFormat="1" ht="19.5" customHeight="1" x14ac:dyDescent="0.3">
      <c r="B12" s="82" t="s">
        <v>2</v>
      </c>
      <c r="C12" s="82"/>
      <c r="D12" s="82"/>
      <c r="E12" s="82"/>
      <c r="F12" s="83"/>
    </row>
    <row r="13" spans="2:6" s="9" customFormat="1" ht="19.5" customHeight="1" x14ac:dyDescent="0.25">
      <c r="B13" s="40" t="s">
        <v>0</v>
      </c>
      <c r="C13" s="90">
        <f>C9/C7</f>
        <v>0.1111111111111111</v>
      </c>
      <c r="D13" s="91">
        <f>D9/D7</f>
        <v>0.1111111111111111</v>
      </c>
      <c r="E13"/>
      <c r="F13" s="104"/>
    </row>
    <row r="14" spans="2:6" s="9" customFormat="1" ht="19.5" customHeight="1" x14ac:dyDescent="0.25">
      <c r="B14" s="34" t="s">
        <v>1</v>
      </c>
      <c r="C14" s="92">
        <f>C10*C9/C7</f>
        <v>0.44444444444444442</v>
      </c>
      <c r="D14" s="93">
        <f>D10*D9/D7</f>
        <v>0.44444444444444442</v>
      </c>
      <c r="E14"/>
      <c r="F14" s="105"/>
    </row>
    <row r="15" spans="2:6" s="10" customFormat="1" ht="19.5" customHeight="1" x14ac:dyDescent="0.25">
      <c r="B15" s="37" t="s">
        <v>29</v>
      </c>
      <c r="C15" s="41">
        <v>3</v>
      </c>
      <c r="D15" s="42">
        <v>3</v>
      </c>
      <c r="E15"/>
      <c r="F15" s="106">
        <v>0</v>
      </c>
    </row>
    <row r="16" spans="2:6" s="9" customFormat="1" ht="19.5" customHeight="1" x14ac:dyDescent="0.25">
      <c r="B16" s="14"/>
      <c r="C16" s="15"/>
      <c r="D16" s="15"/>
      <c r="E16"/>
      <c r="F16"/>
    </row>
    <row r="17" spans="2:6" s="9" customFormat="1" ht="19.5" customHeight="1" x14ac:dyDescent="0.3">
      <c r="B17" s="77" t="s">
        <v>3</v>
      </c>
      <c r="C17" s="78"/>
      <c r="D17" s="78"/>
      <c r="E17" s="81"/>
      <c r="F17" s="80"/>
    </row>
    <row r="18" spans="2:6" s="9" customFormat="1" ht="19.5" customHeight="1" x14ac:dyDescent="0.25">
      <c r="B18" s="43" t="s">
        <v>30</v>
      </c>
      <c r="C18" s="44">
        <v>15</v>
      </c>
      <c r="D18" s="45">
        <v>12</v>
      </c>
      <c r="E18"/>
      <c r="F18" s="99">
        <v>0</v>
      </c>
    </row>
    <row r="19" spans="2:6" s="9" customFormat="1" ht="19.5" customHeight="1" x14ac:dyDescent="0.25">
      <c r="B19" s="31" t="s">
        <v>31</v>
      </c>
      <c r="C19" s="46">
        <v>0.15</v>
      </c>
      <c r="D19" s="47">
        <v>0.2</v>
      </c>
      <c r="E19"/>
      <c r="F19" s="100">
        <v>0</v>
      </c>
    </row>
    <row r="20" spans="2:6" s="9" customFormat="1" ht="19.5" customHeight="1" x14ac:dyDescent="0.25">
      <c r="B20" s="34" t="s">
        <v>11</v>
      </c>
      <c r="C20" s="48">
        <f>C18-((1-C19)*C18)</f>
        <v>2.25</v>
      </c>
      <c r="D20" s="49">
        <f>D18-((1-D19)*D18)</f>
        <v>2.3999999999999986</v>
      </c>
      <c r="E20"/>
      <c r="F20" s="101">
        <f>F18-((1-F19)*F18)</f>
        <v>0</v>
      </c>
    </row>
    <row r="21" spans="2:6" s="9" customFormat="1" ht="19.5" customHeight="1" x14ac:dyDescent="0.25">
      <c r="B21" s="31" t="s">
        <v>32</v>
      </c>
      <c r="C21" s="32">
        <v>6</v>
      </c>
      <c r="D21" s="33">
        <v>4</v>
      </c>
      <c r="E21"/>
      <c r="F21" s="102">
        <v>0</v>
      </c>
    </row>
    <row r="22" spans="2:6" s="9" customFormat="1" ht="19.5" customHeight="1" x14ac:dyDescent="0.25">
      <c r="B22" s="31" t="s">
        <v>33</v>
      </c>
      <c r="C22" s="32">
        <v>1</v>
      </c>
      <c r="D22" s="33">
        <v>1</v>
      </c>
      <c r="E22"/>
      <c r="F22" s="102">
        <v>0</v>
      </c>
    </row>
    <row r="23" spans="2:6" s="10" customFormat="1" ht="19.5" customHeight="1" x14ac:dyDescent="0.25">
      <c r="B23" s="34" t="s">
        <v>13</v>
      </c>
      <c r="C23" s="48">
        <f>C9*C15*C18*C21*C22</f>
        <v>5999.9999999999991</v>
      </c>
      <c r="D23" s="49">
        <f>D9*D15*D18*D21*D22</f>
        <v>9216</v>
      </c>
      <c r="E23"/>
      <c r="F23" s="101">
        <f>F9*F15*F18*F21*F22</f>
        <v>0</v>
      </c>
    </row>
    <row r="24" spans="2:6" s="9" customFormat="1" ht="19.5" customHeight="1" x14ac:dyDescent="0.25">
      <c r="B24" s="50" t="s">
        <v>14</v>
      </c>
      <c r="C24" s="51">
        <f>C9*C15*C20*C21*C22</f>
        <v>899.99999999999977</v>
      </c>
      <c r="D24" s="52">
        <f>D9*D15*D20*D21*D22</f>
        <v>1843.1999999999989</v>
      </c>
      <c r="E24"/>
      <c r="F24" s="103">
        <f>F9*F15*F20*F21*F22</f>
        <v>0</v>
      </c>
    </row>
    <row r="25" spans="2:6" s="9" customFormat="1" ht="19.5" customHeight="1" x14ac:dyDescent="0.25">
      <c r="B25" s="16"/>
      <c r="C25" s="17"/>
      <c r="D25" s="17"/>
      <c r="E25" s="20"/>
      <c r="F25" s="23"/>
    </row>
    <row r="26" spans="2:6" s="9" customFormat="1" ht="19.5" customHeight="1" x14ac:dyDescent="0.3">
      <c r="B26" s="77" t="s">
        <v>4</v>
      </c>
      <c r="C26" s="78"/>
      <c r="D26" s="78"/>
      <c r="E26" s="78"/>
      <c r="F26" s="80"/>
    </row>
    <row r="27" spans="2:6" s="9" customFormat="1" ht="19.5" customHeight="1" x14ac:dyDescent="0.25">
      <c r="B27" s="40" t="s">
        <v>17</v>
      </c>
      <c r="C27" s="53">
        <f>C7*80</f>
        <v>16000</v>
      </c>
      <c r="D27" s="54">
        <f>D7*80</f>
        <v>46080</v>
      </c>
      <c r="E27"/>
      <c r="F27" s="96">
        <f>F7*80</f>
        <v>0</v>
      </c>
    </row>
    <row r="28" spans="2:6" s="9" customFormat="1" ht="19.5" customHeight="1" x14ac:dyDescent="0.25">
      <c r="B28" s="34" t="s">
        <v>18</v>
      </c>
      <c r="C28" s="55">
        <v>2400</v>
      </c>
      <c r="D28" s="56">
        <f>D7*8</f>
        <v>4608</v>
      </c>
      <c r="E28"/>
      <c r="F28" s="97">
        <f>F7*8</f>
        <v>0</v>
      </c>
    </row>
    <row r="29" spans="2:6" s="10" customFormat="1" ht="19.5" customHeight="1" x14ac:dyDescent="0.25">
      <c r="B29" s="34" t="s">
        <v>19</v>
      </c>
      <c r="C29" s="55">
        <v>1000</v>
      </c>
      <c r="D29" s="56">
        <f>D27*5%</f>
        <v>2304</v>
      </c>
      <c r="E29"/>
      <c r="F29" s="97">
        <f>F27*5%</f>
        <v>0</v>
      </c>
    </row>
    <row r="30" spans="2:6" s="9" customFormat="1" ht="19.5" customHeight="1" x14ac:dyDescent="0.3">
      <c r="B30" s="73" t="s">
        <v>6</v>
      </c>
      <c r="C30" s="57">
        <f>SUM(C27+C28+C29)</f>
        <v>19400</v>
      </c>
      <c r="D30" s="58">
        <f>SUM(D27+D28+D29)</f>
        <v>52992</v>
      </c>
      <c r="E30"/>
      <c r="F30" s="98">
        <f>SUM(F27+F28+F29)</f>
        <v>0</v>
      </c>
    </row>
    <row r="31" spans="2:6" s="9" customFormat="1" ht="19.5" customHeight="1" x14ac:dyDescent="0.25">
      <c r="B31" s="59" t="s">
        <v>16</v>
      </c>
      <c r="C31" s="60">
        <f>C30/C7</f>
        <v>97</v>
      </c>
      <c r="D31" s="61">
        <f>D30/D7</f>
        <v>92</v>
      </c>
      <c r="E31"/>
      <c r="F31" s="25" t="e">
        <f>F30/F7</f>
        <v>#DIV/0!</v>
      </c>
    </row>
    <row r="32" spans="2:6" s="9" customFormat="1" ht="19.5" customHeight="1" x14ac:dyDescent="0.25">
      <c r="B32" s="16"/>
      <c r="C32" s="18"/>
      <c r="D32" s="18"/>
      <c r="E32" s="19"/>
      <c r="F32" s="24"/>
    </row>
    <row r="33" spans="2:7" s="9" customFormat="1" ht="19.5" customHeight="1" x14ac:dyDescent="0.3">
      <c r="B33" s="77" t="s">
        <v>10</v>
      </c>
      <c r="C33" s="78"/>
      <c r="D33" s="78"/>
      <c r="E33" s="79"/>
      <c r="F33" s="80"/>
      <c r="G33" s="11" t="s">
        <v>7</v>
      </c>
    </row>
    <row r="34" spans="2:7" s="9" customFormat="1" ht="19.5" customHeight="1" x14ac:dyDescent="0.25">
      <c r="B34" s="62" t="s">
        <v>15</v>
      </c>
      <c r="C34" s="63">
        <f>(C30)/C24</f>
        <v>21.555555555555561</v>
      </c>
      <c r="D34" s="64">
        <f>(D30)/D24</f>
        <v>28.750000000000018</v>
      </c>
      <c r="E34"/>
      <c r="F34" s="26" t="e">
        <f>(F30)/F24</f>
        <v>#DIV/0!</v>
      </c>
      <c r="G34" s="11"/>
    </row>
    <row r="35" spans="2:7" s="9" customFormat="1" ht="19.5" customHeight="1" x14ac:dyDescent="0.25">
      <c r="B35" s="65" t="s">
        <v>34</v>
      </c>
      <c r="C35" s="66">
        <v>45</v>
      </c>
      <c r="D35" s="67">
        <v>40</v>
      </c>
      <c r="E35"/>
      <c r="F35" s="94">
        <v>45</v>
      </c>
    </row>
    <row r="36" spans="2:7" x14ac:dyDescent="0.4">
      <c r="B36" s="65" t="s">
        <v>35</v>
      </c>
      <c r="C36" s="66">
        <v>60</v>
      </c>
      <c r="D36" s="67">
        <v>80</v>
      </c>
      <c r="E36"/>
      <c r="F36" s="94">
        <v>80</v>
      </c>
    </row>
    <row r="37" spans="2:7" x14ac:dyDescent="0.4">
      <c r="B37" s="65" t="s">
        <v>23</v>
      </c>
      <c r="C37" s="68">
        <f>(C35+C36)*C23</f>
        <v>629999.99999999988</v>
      </c>
      <c r="D37" s="69">
        <f>(D35+D36)*D23</f>
        <v>1105920</v>
      </c>
      <c r="E37"/>
      <c r="F37" s="95">
        <f>(F35+F36)*F23</f>
        <v>0</v>
      </c>
    </row>
    <row r="38" spans="2:7" x14ac:dyDescent="0.4">
      <c r="B38" s="65" t="s">
        <v>24</v>
      </c>
      <c r="C38" s="68">
        <f>(C35+C36)*C24</f>
        <v>94499.999999999971</v>
      </c>
      <c r="D38" s="69">
        <f>(D35+D36)*D24</f>
        <v>221183.99999999988</v>
      </c>
      <c r="E38"/>
      <c r="F38" s="95">
        <f>(F35+F36)*F24</f>
        <v>0</v>
      </c>
    </row>
    <row r="39" spans="2:7" ht="24.75" thickBot="1" x14ac:dyDescent="0.45">
      <c r="B39" s="74" t="s">
        <v>25</v>
      </c>
      <c r="C39" s="70">
        <f>C34/(C35+C36)</f>
        <v>0.20529100529100533</v>
      </c>
      <c r="D39" s="71">
        <f>D34/(D35+D36)</f>
        <v>0.23958333333333348</v>
      </c>
      <c r="E39"/>
      <c r="F39" s="27" t="e">
        <f>F34/(F35+F36)</f>
        <v>#DIV/0!</v>
      </c>
    </row>
    <row r="40" spans="2:7" x14ac:dyDescent="0.4">
      <c r="B40" s="5"/>
      <c r="C40" s="6" t="s">
        <v>7</v>
      </c>
      <c r="D40" s="6" t="s">
        <v>7</v>
      </c>
      <c r="E40" s="7"/>
      <c r="F40" s="5"/>
    </row>
    <row r="43" spans="2:7" x14ac:dyDescent="0.4">
      <c r="F43" s="8"/>
    </row>
  </sheetData>
  <sheetProtection selectLockedCells="1"/>
  <mergeCells count="5">
    <mergeCell ref="B33:F33"/>
    <mergeCell ref="B26:F26"/>
    <mergeCell ref="B17:F17"/>
    <mergeCell ref="B12:F12"/>
    <mergeCell ref="B2:F3"/>
  </mergeCells>
  <phoneticPr fontId="2" type="noConversion"/>
  <printOptions horizontalCentered="1"/>
  <pageMargins left="0.5" right="0" top="0.5" bottom="0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&amp; ROI Calculator</vt:lpstr>
      <vt:lpstr>'Revenue &amp; ROI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Devang</cp:lastModifiedBy>
  <cp:lastPrinted>2005-06-24T14:07:28Z</cp:lastPrinted>
  <dcterms:created xsi:type="dcterms:W3CDTF">2003-07-06T07:14:46Z</dcterms:created>
  <dcterms:modified xsi:type="dcterms:W3CDTF">2017-06-08T17:40:28Z</dcterms:modified>
</cp:coreProperties>
</file>